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mura\Documents\motto\"/>
    </mc:Choice>
  </mc:AlternateContent>
  <bookViews>
    <workbookView xWindow="480" yWindow="120" windowWidth="18180" windowHeight="855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E16" i="1" l="1"/>
  <c r="E10" i="1" l="1"/>
  <c r="G10" i="1" s="1"/>
  <c r="E8" i="1"/>
  <c r="G8" i="1" s="1"/>
  <c r="E12" i="1"/>
  <c r="G12" i="1" s="1"/>
  <c r="G23" i="1" l="1"/>
  <c r="G26" i="1"/>
  <c r="C30" i="1"/>
  <c r="G30" i="1" s="1"/>
  <c r="C20" i="1"/>
  <c r="G20" i="1" s="1"/>
  <c r="G16" i="1"/>
  <c r="G5" i="1"/>
  <c r="G34" i="1" l="1"/>
</calcChain>
</file>

<file path=xl/sharedStrings.xml><?xml version="1.0" encoding="utf-8"?>
<sst xmlns="http://schemas.openxmlformats.org/spreadsheetml/2006/main" count="94" uniqueCount="74">
  <si>
    <t>基本料金</t>
    <rPh sb="0" eb="2">
      <t>キホン</t>
    </rPh>
    <rPh sb="2" eb="4">
      <t>リョウキン</t>
    </rPh>
    <phoneticPr fontId="3"/>
  </si>
  <si>
    <t>昼間</t>
    <rPh sb="0" eb="2">
      <t>ヒルマ</t>
    </rPh>
    <phoneticPr fontId="3"/>
  </si>
  <si>
    <t>※計算方法は</t>
    <rPh sb="1" eb="3">
      <t>ケイサン</t>
    </rPh>
    <rPh sb="3" eb="5">
      <t>ホウホウ</t>
    </rPh>
    <phoneticPr fontId="3"/>
  </si>
  <si>
    <t>ＫＶＡ</t>
    <phoneticPr fontId="3"/>
  </si>
  <si>
    <t>昼間電力量料金</t>
    <rPh sb="0" eb="2">
      <t>ヒルマ</t>
    </rPh>
    <rPh sb="2" eb="4">
      <t>デンリョク</t>
    </rPh>
    <rPh sb="4" eb="5">
      <t>リョウ</t>
    </rPh>
    <rPh sb="5" eb="7">
      <t>リョウキン</t>
    </rPh>
    <phoneticPr fontId="3"/>
  </si>
  <si>
    <t>夜間</t>
    <rPh sb="0" eb="2">
      <t>ヤカン</t>
    </rPh>
    <phoneticPr fontId="3"/>
  </si>
  <si>
    <t>ＫＷｈ</t>
    <phoneticPr fontId="3"/>
  </si>
  <si>
    <t>夜間電力量料金</t>
    <rPh sb="0" eb="2">
      <t>ヤカン</t>
    </rPh>
    <rPh sb="2" eb="4">
      <t>デンリョク</t>
    </rPh>
    <rPh sb="4" eb="5">
      <t>リョウ</t>
    </rPh>
    <rPh sb="5" eb="7">
      <t>リョウキン</t>
    </rPh>
    <phoneticPr fontId="3"/>
  </si>
  <si>
    <t>以上</t>
    <rPh sb="0" eb="2">
      <t>イジョウ</t>
    </rPh>
    <phoneticPr fontId="3"/>
  </si>
  <si>
    <t>（1ＫＶＡにつき）</t>
    <phoneticPr fontId="3"/>
  </si>
  <si>
    <t>燃料費調整額</t>
    <rPh sb="0" eb="3">
      <t>ネンリョウヒ</t>
    </rPh>
    <rPh sb="3" eb="5">
      <t>チョウセイ</t>
    </rPh>
    <rPh sb="5" eb="6">
      <t>ガク</t>
    </rPh>
    <phoneticPr fontId="3"/>
  </si>
  <si>
    <t>(マイナス単価の時は数字の前に－をつける）</t>
    <rPh sb="5" eb="7">
      <t>タンカ</t>
    </rPh>
    <rPh sb="8" eb="9">
      <t>トキ</t>
    </rPh>
    <rPh sb="10" eb="12">
      <t>スウジ</t>
    </rPh>
    <rPh sb="13" eb="14">
      <t>マエ</t>
    </rPh>
    <phoneticPr fontId="3"/>
  </si>
  <si>
    <t>停電割引額</t>
    <rPh sb="0" eb="2">
      <t>テイデン</t>
    </rPh>
    <rPh sb="2" eb="4">
      <t>ワリビキ</t>
    </rPh>
    <rPh sb="4" eb="5">
      <t>ガク</t>
    </rPh>
    <phoneticPr fontId="3"/>
  </si>
  <si>
    <t>停電割引時入力</t>
    <rPh sb="0" eb="2">
      <t>テイデン</t>
    </rPh>
    <rPh sb="2" eb="4">
      <t>ワリビキ</t>
    </rPh>
    <rPh sb="4" eb="5">
      <t>ジ</t>
    </rPh>
    <rPh sb="5" eb="7">
      <t>ニュウリョク</t>
    </rPh>
    <phoneticPr fontId="3"/>
  </si>
  <si>
    <t>請求予定額</t>
    <rPh sb="0" eb="2">
      <t>セイキュウ</t>
    </rPh>
    <rPh sb="2" eb="4">
      <t>ヨテイ</t>
    </rPh>
    <rPh sb="4" eb="5">
      <t>ガク</t>
    </rPh>
    <phoneticPr fontId="3"/>
  </si>
  <si>
    <t>契約・容量入力</t>
    <rPh sb="0" eb="2">
      <t>ケイヤク</t>
    </rPh>
    <rPh sb="3" eb="5">
      <t>ヨウリョウ</t>
    </rPh>
    <rPh sb="5" eb="7">
      <t>ニュウリョク</t>
    </rPh>
    <phoneticPr fontId="3"/>
  </si>
  <si>
    <t>夜間使用料入力</t>
    <rPh sb="0" eb="2">
      <t>ヤカン</t>
    </rPh>
    <rPh sb="2" eb="4">
      <t>シヨウ</t>
    </rPh>
    <rPh sb="4" eb="5">
      <t>リョウ</t>
    </rPh>
    <rPh sb="5" eb="7">
      <t>ニュウリョク</t>
    </rPh>
    <phoneticPr fontId="3"/>
  </si>
  <si>
    <t>昼間電力量料金</t>
    <rPh sb="0" eb="2">
      <t>チュウカン</t>
    </rPh>
    <rPh sb="2" eb="4">
      <t>デンリョク</t>
    </rPh>
    <rPh sb="4" eb="5">
      <t>リョウ</t>
    </rPh>
    <rPh sb="5" eb="7">
      <t>リョウキン</t>
    </rPh>
    <phoneticPr fontId="3"/>
  </si>
  <si>
    <t>燃料費調整単価入力</t>
    <rPh sb="0" eb="2">
      <t>ネンリョウ</t>
    </rPh>
    <rPh sb="2" eb="3">
      <t>ヒ</t>
    </rPh>
    <rPh sb="3" eb="5">
      <t>チョウセイ</t>
    </rPh>
    <rPh sb="5" eb="7">
      <t>タンカ</t>
    </rPh>
    <rPh sb="7" eb="9">
      <t>ニュウリョク</t>
    </rPh>
    <phoneticPr fontId="3"/>
  </si>
  <si>
    <t>再エネ発電割賦金等</t>
    <rPh sb="0" eb="1">
      <t>サイ</t>
    </rPh>
    <rPh sb="3" eb="5">
      <t>ハツデン</t>
    </rPh>
    <rPh sb="5" eb="7">
      <t>カップ</t>
    </rPh>
    <rPh sb="7" eb="8">
      <t>キン</t>
    </rPh>
    <rPh sb="8" eb="9">
      <t>トウ</t>
    </rPh>
    <phoneticPr fontId="3"/>
  </si>
  <si>
    <t>東北電力　時間帯別電灯料金の計算</t>
    <rPh sb="0" eb="2">
      <t>トウホク</t>
    </rPh>
    <rPh sb="2" eb="4">
      <t>デンリョク</t>
    </rPh>
    <rPh sb="5" eb="8">
      <t>ジカンタイ</t>
    </rPh>
    <rPh sb="8" eb="9">
      <t>ベツ</t>
    </rPh>
    <rPh sb="9" eb="11">
      <t>デントウ</t>
    </rPh>
    <rPh sb="11" eb="13">
      <t>リョウキン</t>
    </rPh>
    <rPh sb="14" eb="16">
      <t>ケイサン</t>
    </rPh>
    <phoneticPr fontId="3"/>
  </si>
  <si>
    <t>黄色枠内に半角数字入力</t>
    <rPh sb="0" eb="2">
      <t>キイロ</t>
    </rPh>
    <rPh sb="2" eb="4">
      <t>ワクナイ</t>
    </rPh>
    <rPh sb="5" eb="7">
      <t>ハンカク</t>
    </rPh>
    <rPh sb="7" eb="9">
      <t>スウジ</t>
    </rPh>
    <rPh sb="9" eb="11">
      <t>ニュウリョク</t>
    </rPh>
    <phoneticPr fontId="3"/>
  </si>
  <si>
    <t>昼間使用料入力</t>
    <rPh sb="0" eb="2">
      <t>ヒルマ</t>
    </rPh>
    <rPh sb="2" eb="4">
      <t>シヨウ</t>
    </rPh>
    <rPh sb="4" eb="5">
      <t>リョウ</t>
    </rPh>
    <rPh sb="5" eb="7">
      <t>ニュウリョク</t>
    </rPh>
    <phoneticPr fontId="3"/>
  </si>
  <si>
    <t>深夜機器割引額入力</t>
    <rPh sb="0" eb="2">
      <t>シンヤ</t>
    </rPh>
    <rPh sb="2" eb="4">
      <t>キキ</t>
    </rPh>
    <rPh sb="4" eb="7">
      <t>ワリビキガク</t>
    </rPh>
    <rPh sb="7" eb="9">
      <t>ニュウリョク</t>
    </rPh>
    <phoneticPr fontId="3"/>
  </si>
  <si>
    <t>深夜機器割引</t>
    <rPh sb="0" eb="2">
      <t>シンヤ</t>
    </rPh>
    <rPh sb="2" eb="4">
      <t>キキ</t>
    </rPh>
    <rPh sb="4" eb="6">
      <t>ワリビキ</t>
    </rPh>
    <phoneticPr fontId="3"/>
  </si>
  <si>
    <t>再エネ発電割賦金等単価入力</t>
    <rPh sb="0" eb="1">
      <t>サイ</t>
    </rPh>
    <rPh sb="3" eb="5">
      <t>ハツデン</t>
    </rPh>
    <rPh sb="5" eb="7">
      <t>カップ</t>
    </rPh>
    <rPh sb="7" eb="8">
      <t>キン</t>
    </rPh>
    <rPh sb="8" eb="9">
      <t>トウ</t>
    </rPh>
    <rPh sb="9" eb="11">
      <t>タンカ</t>
    </rPh>
    <rPh sb="11" eb="13">
      <t>ニュウリョク</t>
    </rPh>
    <phoneticPr fontId="3"/>
  </si>
  <si>
    <t>通電制御型夜間蓄熱式機器・5時間通電機器割引額を入力（使用量お知らせ参照）</t>
    <rPh sb="0" eb="2">
      <t>ツウデン</t>
    </rPh>
    <rPh sb="2" eb="4">
      <t>セイギョ</t>
    </rPh>
    <rPh sb="4" eb="5">
      <t>カタ</t>
    </rPh>
    <rPh sb="5" eb="7">
      <t>ヤカン</t>
    </rPh>
    <rPh sb="7" eb="10">
      <t>チクネツシキ</t>
    </rPh>
    <rPh sb="10" eb="12">
      <t>キキ</t>
    </rPh>
    <rPh sb="14" eb="16">
      <t>ジカン</t>
    </rPh>
    <rPh sb="16" eb="18">
      <t>ツウデン</t>
    </rPh>
    <rPh sb="18" eb="20">
      <t>キキ</t>
    </rPh>
    <rPh sb="20" eb="23">
      <t>ワリビキガク</t>
    </rPh>
    <rPh sb="24" eb="26">
      <t>ニュウリョク</t>
    </rPh>
    <rPh sb="27" eb="30">
      <t>シヨウリョウ</t>
    </rPh>
    <rPh sb="31" eb="32">
      <t>シ</t>
    </rPh>
    <rPh sb="34" eb="36">
      <t>サンショウ</t>
    </rPh>
    <phoneticPr fontId="3"/>
  </si>
  <si>
    <t>（時間帯別電灯　A　の場合）</t>
    <rPh sb="1" eb="4">
      <t>ジカンタイ</t>
    </rPh>
    <rPh sb="4" eb="5">
      <t>ベツ</t>
    </rPh>
    <rPh sb="5" eb="7">
      <t>デントウ</t>
    </rPh>
    <rPh sb="11" eb="13">
      <t>バアイ</t>
    </rPh>
    <phoneticPr fontId="3"/>
  </si>
  <si>
    <t>区分</t>
  </si>
  <si>
    <t>単位</t>
  </si>
  <si>
    <t>料金単価</t>
  </si>
  <si>
    <t>基本料金</t>
  </si>
  <si>
    <t>6kVA以下の場合</t>
  </si>
  <si>
    <t>1契約</t>
  </si>
  <si>
    <t>6kVAをこえる場合</t>
  </si>
  <si>
    <t>最初の10kVAまで</t>
  </si>
  <si>
    <t>上記をこえる</t>
  </si>
  <si>
    <t>1kVA</t>
  </si>
  <si>
    <t>電力量料金</t>
  </si>
  <si>
    <t>昼間</t>
  </si>
  <si>
    <t>最初の90kWhまで</t>
  </si>
  <si>
    <t>1kWh</t>
  </si>
  <si>
    <t>90kWhをこえ230kWhまで</t>
  </si>
  <si>
    <t>230kWhをこえる</t>
  </si>
  <si>
    <t>夜間</t>
  </si>
  <si>
    <t>5時間通電機器割引額</t>
  </si>
  <si>
    <t>貯湯式電気温水器</t>
  </si>
  <si>
    <t>241円50銭</t>
  </si>
  <si>
    <t>蓄熱式電気暖房器等</t>
  </si>
  <si>
    <t>189円00銭</t>
  </si>
  <si>
    <t>通電制御型夜間蓄熱式機器割引額</t>
  </si>
  <si>
    <t>199円50銭</t>
  </si>
  <si>
    <t>168円00銭</t>
  </si>
  <si>
    <t>最低月額料金</t>
  </si>
  <si>
    <t>321円30銭</t>
  </si>
  <si>
    <t>主開閉器契約</t>
  </si>
  <si>
    <t>実量契約</t>
  </si>
  <si>
    <t>6kW以下の場合</t>
  </si>
  <si>
    <t>1,922円40銭</t>
  </si>
  <si>
    <t>6kWをこえる場合</t>
  </si>
  <si>
    <t>最初の10kWまで</t>
  </si>
  <si>
    <t>2,662円20銭</t>
  </si>
  <si>
    <t>1kW</t>
  </si>
  <si>
    <t>442円80銭</t>
  </si>
  <si>
    <r>
      <t>1,404</t>
    </r>
    <r>
      <rPr>
        <sz val="12"/>
        <color rgb="FF000000"/>
        <rFont val="ＭＳ Ｐゴシック"/>
        <family val="3"/>
        <charset val="128"/>
      </rPr>
      <t>円</t>
    </r>
    <r>
      <rPr>
        <sz val="12"/>
        <color rgb="FF000000"/>
        <rFont val="Arial"/>
        <family val="2"/>
      </rPr>
      <t>00</t>
    </r>
    <r>
      <rPr>
        <sz val="12"/>
        <color rgb="FF000000"/>
        <rFont val="ＭＳ Ｐゴシック"/>
        <family val="3"/>
        <charset val="128"/>
      </rPr>
      <t>銭</t>
    </r>
    <phoneticPr fontId="3"/>
  </si>
  <si>
    <r>
      <t>1,944</t>
    </r>
    <r>
      <rPr>
        <sz val="12"/>
        <color rgb="FF000000"/>
        <rFont val="ＭＳ Ｐゴシック"/>
        <family val="3"/>
        <charset val="128"/>
      </rPr>
      <t>円</t>
    </r>
    <r>
      <rPr>
        <sz val="12"/>
        <color rgb="FF000000"/>
        <rFont val="Arial"/>
        <family val="2"/>
      </rPr>
      <t>00</t>
    </r>
    <r>
      <rPr>
        <sz val="12"/>
        <color rgb="FF000000"/>
        <rFont val="ＭＳ Ｐゴシック"/>
        <family val="3"/>
        <charset val="128"/>
      </rPr>
      <t>銭</t>
    </r>
    <phoneticPr fontId="3"/>
  </si>
  <si>
    <r>
      <t>324</t>
    </r>
    <r>
      <rPr>
        <sz val="12"/>
        <color rgb="FF000000"/>
        <rFont val="ＭＳ Ｐゴシック"/>
        <family val="3"/>
        <charset val="128"/>
      </rPr>
      <t>円</t>
    </r>
    <r>
      <rPr>
        <sz val="12"/>
        <color rgb="FF000000"/>
        <rFont val="Arial"/>
        <family val="2"/>
      </rPr>
      <t>00</t>
    </r>
    <r>
      <rPr>
        <sz val="12"/>
        <color rgb="FF000000"/>
        <rFont val="ＭＳ Ｐゴシック"/>
        <family val="3"/>
        <charset val="128"/>
      </rPr>
      <t>銭</t>
    </r>
    <phoneticPr fontId="3"/>
  </si>
  <si>
    <r>
      <t>21</t>
    </r>
    <r>
      <rPr>
        <sz val="12"/>
        <color rgb="FF000000"/>
        <rFont val="ＭＳ Ｐゴシック"/>
        <family val="3"/>
        <charset val="128"/>
      </rPr>
      <t>円</t>
    </r>
    <r>
      <rPr>
        <sz val="12"/>
        <color rgb="FF000000"/>
        <rFont val="Arial"/>
        <family val="2"/>
      </rPr>
      <t>69</t>
    </r>
    <r>
      <rPr>
        <sz val="12"/>
        <color rgb="FF000000"/>
        <rFont val="ＭＳ Ｐゴシック"/>
        <family val="3"/>
        <charset val="128"/>
      </rPr>
      <t>銭</t>
    </r>
    <phoneticPr fontId="3"/>
  </si>
  <si>
    <r>
      <t>29</t>
    </r>
    <r>
      <rPr>
        <sz val="12"/>
        <color rgb="FF000000"/>
        <rFont val="ＭＳ Ｐゴシック"/>
        <family val="3"/>
        <charset val="128"/>
      </rPr>
      <t>円</t>
    </r>
    <r>
      <rPr>
        <sz val="12"/>
        <color rgb="FF000000"/>
        <rFont val="Arial"/>
        <family val="2"/>
      </rPr>
      <t>58</t>
    </r>
    <r>
      <rPr>
        <sz val="12"/>
        <color rgb="FF000000"/>
        <rFont val="ＭＳ Ｐゴシック"/>
        <family val="3"/>
        <charset val="128"/>
      </rPr>
      <t>銭</t>
    </r>
    <phoneticPr fontId="3"/>
  </si>
  <si>
    <r>
      <t>34</t>
    </r>
    <r>
      <rPr>
        <sz val="12"/>
        <color rgb="FF000000"/>
        <rFont val="ＭＳ Ｐゴシック"/>
        <family val="3"/>
        <charset val="128"/>
      </rPr>
      <t>円</t>
    </r>
    <r>
      <rPr>
        <sz val="12"/>
        <color rgb="FF000000"/>
        <rFont val="Arial"/>
        <family val="2"/>
      </rPr>
      <t>19</t>
    </r>
    <r>
      <rPr>
        <sz val="12"/>
        <color rgb="FF000000"/>
        <rFont val="ＭＳ Ｐゴシック"/>
        <family val="3"/>
        <charset val="128"/>
      </rPr>
      <t>銭</t>
    </r>
    <phoneticPr fontId="3"/>
  </si>
  <si>
    <r>
      <t>10</t>
    </r>
    <r>
      <rPr>
        <sz val="12"/>
        <color rgb="FF000000"/>
        <rFont val="ＭＳ Ｐゴシック"/>
        <family val="3"/>
        <charset val="128"/>
      </rPr>
      <t>円</t>
    </r>
    <r>
      <rPr>
        <sz val="12"/>
        <color rgb="FF000000"/>
        <rFont val="Arial"/>
        <family val="2"/>
      </rPr>
      <t>92</t>
    </r>
    <r>
      <rPr>
        <sz val="12"/>
        <color rgb="FF000000"/>
        <rFont val="ＭＳ Ｐゴシック"/>
        <family val="3"/>
        <charset val="128"/>
      </rPr>
      <t>銭</t>
    </r>
    <phoneticPr fontId="3"/>
  </si>
  <si>
    <t>*毎月届く「電気使用量のお知らせ」を基に計算</t>
    <rPh sb="1" eb="3">
      <t>マイツキ</t>
    </rPh>
    <rPh sb="3" eb="4">
      <t>トド</t>
    </rPh>
    <rPh sb="6" eb="8">
      <t>デンキ</t>
    </rPh>
    <rPh sb="8" eb="11">
      <t>シヨウリョウ</t>
    </rPh>
    <rPh sb="13" eb="14">
      <t>シ</t>
    </rPh>
    <rPh sb="18" eb="19">
      <t>モト</t>
    </rPh>
    <rPh sb="20" eb="22">
      <t>ケイサン</t>
    </rPh>
    <phoneticPr fontId="3"/>
  </si>
  <si>
    <r>
      <rPr>
        <sz val="11"/>
        <color rgb="FF000000"/>
        <rFont val="ＭＳ Ｐゴシック"/>
        <family val="3"/>
        <charset val="128"/>
      </rPr>
      <t>※平成</t>
    </r>
    <r>
      <rPr>
        <sz val="11"/>
        <color rgb="FF000000"/>
        <rFont val="Arial"/>
        <family val="2"/>
      </rPr>
      <t>26</t>
    </r>
    <r>
      <rPr>
        <sz val="11"/>
        <color rgb="FF000000"/>
        <rFont val="ＭＳ Ｐゴシック"/>
        <family val="3"/>
        <charset val="128"/>
      </rPr>
      <t>年</t>
    </r>
    <r>
      <rPr>
        <sz val="11"/>
        <color rgb="FF000000"/>
        <rFont val="Arial"/>
        <family val="2"/>
      </rPr>
      <t>4</t>
    </r>
    <r>
      <rPr>
        <sz val="11"/>
        <color rgb="FF000000"/>
        <rFont val="ＭＳ Ｐゴシック"/>
        <family val="3"/>
        <charset val="128"/>
      </rPr>
      <t>月</t>
    </r>
    <r>
      <rPr>
        <sz val="11"/>
        <color rgb="FF000000"/>
        <rFont val="Arial"/>
        <family val="2"/>
      </rPr>
      <t>1</t>
    </r>
    <r>
      <rPr>
        <sz val="11"/>
        <color rgb="FF000000"/>
        <rFont val="ＭＳ Ｐゴシック"/>
        <family val="3"/>
        <charset val="128"/>
      </rPr>
      <t>日実施</t>
    </r>
    <phoneticPr fontId="3"/>
  </si>
  <si>
    <t>計</t>
    <rPh sb="0" eb="1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</si>
</sst>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0.00_ 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4"/>
      <color rgb="FF0070C0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DE3F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4" fillId="0" borderId="0" xfId="0" applyFont="1" applyProtection="1">
      <alignment vertical="center"/>
      <protection hidden="1"/>
    </xf>
    <xf numFmtId="0" fontId="5" fillId="0" borderId="0" xfId="0" applyFont="1" applyProtection="1">
      <alignment vertical="center"/>
      <protection hidden="1"/>
    </xf>
    <xf numFmtId="0" fontId="0" fillId="2" borderId="1" xfId="0" applyFill="1" applyBorder="1" applyProtection="1">
      <alignment vertical="center"/>
      <protection hidden="1"/>
    </xf>
    <xf numFmtId="0" fontId="4" fillId="0" borderId="0" xfId="0" applyFont="1" applyBorder="1" applyProtection="1">
      <alignment vertical="center"/>
      <protection hidden="1"/>
    </xf>
    <xf numFmtId="0" fontId="0" fillId="0" borderId="0" xfId="0" applyFill="1" applyBorder="1" applyProtection="1">
      <alignment vertical="center"/>
      <protection hidden="1"/>
    </xf>
    <xf numFmtId="0" fontId="0" fillId="0" borderId="1" xfId="0" applyBorder="1" applyProtection="1">
      <alignment vertical="center"/>
      <protection hidden="1"/>
    </xf>
    <xf numFmtId="40" fontId="0" fillId="0" borderId="1" xfId="1" applyNumberFormat="1" applyFont="1" applyBorder="1" applyProtection="1">
      <alignment vertical="center"/>
      <protection hidden="1"/>
    </xf>
    <xf numFmtId="0" fontId="6" fillId="0" borderId="0" xfId="0" applyFont="1" applyProtection="1">
      <alignment vertical="center"/>
      <protection hidden="1"/>
    </xf>
    <xf numFmtId="0" fontId="7" fillId="0" borderId="0" xfId="0" applyFont="1" applyProtection="1">
      <alignment vertical="center"/>
      <protection hidden="1"/>
    </xf>
    <xf numFmtId="0" fontId="4" fillId="0" borderId="0" xfId="0" applyFont="1" applyAlignment="1" applyProtection="1">
      <protection hidden="1"/>
    </xf>
    <xf numFmtId="0" fontId="8" fillId="0" borderId="0" xfId="0" applyFont="1" applyProtection="1">
      <alignment vertical="center"/>
      <protection hidden="1"/>
    </xf>
    <xf numFmtId="6" fontId="8" fillId="3" borderId="1" xfId="2" applyFont="1" applyFill="1" applyBorder="1" applyProtection="1">
      <alignment vertical="center"/>
      <protection hidden="1"/>
    </xf>
    <xf numFmtId="0" fontId="11" fillId="0" borderId="1" xfId="0" applyFont="1" applyBorder="1" applyAlignment="1">
      <alignment horizontal="left" vertical="center"/>
    </xf>
    <xf numFmtId="0" fontId="0" fillId="0" borderId="1" xfId="0" applyBorder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0" fillId="0" borderId="0" xfId="0" applyBorder="1">
      <alignment vertical="center"/>
    </xf>
    <xf numFmtId="0" fontId="10" fillId="4" borderId="0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40" fontId="4" fillId="3" borderId="1" xfId="1" applyNumberFormat="1" applyFont="1" applyFill="1" applyBorder="1" applyProtection="1">
      <alignment vertical="center"/>
      <protection hidden="1"/>
    </xf>
    <xf numFmtId="0" fontId="10" fillId="4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Protection="1">
      <alignment vertical="center"/>
      <protection hidden="1"/>
    </xf>
    <xf numFmtId="2" fontId="4" fillId="3" borderId="1" xfId="0" applyNumberFormat="1" applyFont="1" applyFill="1" applyBorder="1" applyProtection="1">
      <alignment vertical="center"/>
      <protection hidden="1"/>
    </xf>
    <xf numFmtId="0" fontId="4" fillId="2" borderId="1" xfId="0" applyFont="1" applyFill="1" applyBorder="1" applyProtection="1">
      <alignment vertical="center"/>
      <protection locked="0"/>
    </xf>
    <xf numFmtId="40" fontId="4" fillId="2" borderId="1" xfId="1" applyNumberFormat="1" applyFont="1" applyFill="1" applyBorder="1" applyProtection="1">
      <alignment vertical="center"/>
      <protection locked="0"/>
    </xf>
    <xf numFmtId="176" fontId="4" fillId="2" borderId="1" xfId="0" applyNumberFormat="1" applyFont="1" applyFill="1" applyBorder="1" applyProtection="1">
      <alignment vertical="center"/>
      <protection locked="0"/>
    </xf>
    <xf numFmtId="38" fontId="4" fillId="0" borderId="0" xfId="1" applyFont="1" applyBorder="1" applyProtection="1">
      <alignment vertical="center"/>
      <protection hidden="1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workbookViewId="0">
      <selection activeCell="C16" sqref="C16"/>
    </sheetView>
  </sheetViews>
  <sheetFormatPr defaultRowHeight="13.5" x14ac:dyDescent="0.15"/>
  <cols>
    <col min="1" max="1" width="3.375" style="2" customWidth="1"/>
    <col min="2" max="2" width="25.5" style="2" customWidth="1"/>
    <col min="3" max="3" width="9" style="2"/>
    <col min="4" max="5" width="12" style="2" customWidth="1"/>
    <col min="6" max="6" width="15.5" style="2" customWidth="1"/>
    <col min="7" max="8" width="15.375" style="2" customWidth="1"/>
    <col min="9" max="9" width="7.125" style="2" customWidth="1"/>
    <col min="10" max="10" width="11.375" style="2" customWidth="1"/>
    <col min="11" max="19" width="7.125" style="2" customWidth="1"/>
    <col min="20" max="16384" width="9" style="2"/>
  </cols>
  <sheetData>
    <row r="1" spans="2:10" ht="14.25" x14ac:dyDescent="0.15">
      <c r="I1" s="19" t="s">
        <v>72</v>
      </c>
    </row>
    <row r="2" spans="2:10" ht="17.25" x14ac:dyDescent="0.15">
      <c r="B2" s="10" t="s">
        <v>20</v>
      </c>
      <c r="F2" s="12" t="s">
        <v>27</v>
      </c>
      <c r="G2" s="1"/>
      <c r="H2" s="1"/>
    </row>
    <row r="3" spans="2:10" x14ac:dyDescent="0.15">
      <c r="B3" s="2" t="s">
        <v>71</v>
      </c>
      <c r="I3" s="4" t="s">
        <v>2</v>
      </c>
    </row>
    <row r="4" spans="2:10" x14ac:dyDescent="0.15">
      <c r="I4" s="5"/>
      <c r="J4" s="4" t="s">
        <v>21</v>
      </c>
    </row>
    <row r="5" spans="2:10" x14ac:dyDescent="0.15">
      <c r="B5" s="3" t="s">
        <v>15</v>
      </c>
      <c r="C5" s="28"/>
      <c r="D5" s="6" t="s">
        <v>3</v>
      </c>
      <c r="E5" s="6"/>
      <c r="F5" s="3" t="s">
        <v>0</v>
      </c>
      <c r="G5" s="23" t="str">
        <f>IF(C5="","",IF(C5&lt;=A50,VLOOKUP(C5,A40:B50,2,FALSE),B50+(C5-A50)*C52))</f>
        <v/>
      </c>
    </row>
    <row r="7" spans="2:10" x14ac:dyDescent="0.15">
      <c r="B7" s="11" t="s">
        <v>4</v>
      </c>
    </row>
    <row r="8" spans="2:10" x14ac:dyDescent="0.15">
      <c r="B8" s="3" t="s">
        <v>22</v>
      </c>
      <c r="C8" s="28"/>
      <c r="D8" s="6" t="s">
        <v>6</v>
      </c>
      <c r="E8" s="3">
        <f>IF(C8&lt;=G42,C8,G42)</f>
        <v>0</v>
      </c>
      <c r="F8" s="3" t="s">
        <v>17</v>
      </c>
      <c r="G8" s="27">
        <f>E8*H41</f>
        <v>0</v>
      </c>
    </row>
    <row r="9" spans="2:10" x14ac:dyDescent="0.15">
      <c r="B9" s="3"/>
      <c r="D9" s="6"/>
      <c r="E9" s="6"/>
      <c r="F9" s="3"/>
    </row>
    <row r="10" spans="2:10" x14ac:dyDescent="0.15">
      <c r="B10" s="3"/>
      <c r="D10" s="6"/>
      <c r="E10" s="6">
        <f>IF(C8&lt;=G42,0,IF(C8&gt;=G43,G43-G42,C8-G42))</f>
        <v>0</v>
      </c>
      <c r="F10" s="3"/>
      <c r="G10" s="27">
        <f>E10*H42</f>
        <v>0</v>
      </c>
    </row>
    <row r="11" spans="2:10" x14ac:dyDescent="0.15">
      <c r="B11" s="3"/>
      <c r="D11" s="6"/>
      <c r="E11" s="6"/>
      <c r="F11" s="3"/>
    </row>
    <row r="12" spans="2:10" x14ac:dyDescent="0.15">
      <c r="B12" s="3"/>
      <c r="D12" s="6"/>
      <c r="E12" s="6">
        <f>IF(C8&gt;=G43,C8-G43,0)</f>
        <v>0</v>
      </c>
      <c r="F12" s="3"/>
      <c r="G12" s="23">
        <f>E12*H43</f>
        <v>0</v>
      </c>
    </row>
    <row r="13" spans="2:10" x14ac:dyDescent="0.15">
      <c r="B13" s="3"/>
      <c r="D13" s="6"/>
      <c r="E13" s="6"/>
      <c r="F13" s="3"/>
    </row>
    <row r="15" spans="2:10" x14ac:dyDescent="0.15">
      <c r="B15" s="11" t="s">
        <v>7</v>
      </c>
      <c r="E15" s="3" t="s">
        <v>73</v>
      </c>
    </row>
    <row r="16" spans="2:10" x14ac:dyDescent="0.15">
      <c r="B16" s="3" t="s">
        <v>16</v>
      </c>
      <c r="C16" s="28"/>
      <c r="D16" s="6" t="s">
        <v>6</v>
      </c>
      <c r="E16" s="31">
        <f>C8+C16</f>
        <v>0</v>
      </c>
      <c r="F16" s="3"/>
      <c r="G16" s="23" t="str">
        <f>IF(C16="","",C16*H47)</f>
        <v/>
      </c>
    </row>
    <row r="18" spans="2:9" x14ac:dyDescent="0.15">
      <c r="B18" s="11" t="s">
        <v>10</v>
      </c>
    </row>
    <row r="19" spans="2:9" x14ac:dyDescent="0.15">
      <c r="B19" s="3" t="s">
        <v>18</v>
      </c>
      <c r="C19" s="30">
        <v>-2.19</v>
      </c>
      <c r="D19" s="4" t="s">
        <v>11</v>
      </c>
      <c r="E19" s="4"/>
    </row>
    <row r="20" spans="2:9" x14ac:dyDescent="0.15">
      <c r="C20" s="7" t="str">
        <f>IF(OR(C8="",C16=""),"",C8+C16)</f>
        <v/>
      </c>
      <c r="D20" s="6" t="s">
        <v>6</v>
      </c>
      <c r="E20" s="6"/>
      <c r="G20" s="23" t="str">
        <f>IF(OR(C5="",C8=""),"",C20*C19)</f>
        <v/>
      </c>
    </row>
    <row r="21" spans="2:9" x14ac:dyDescent="0.15">
      <c r="C21" s="7"/>
      <c r="D21" s="6"/>
      <c r="E21" s="6"/>
    </row>
    <row r="22" spans="2:9" x14ac:dyDescent="0.15">
      <c r="B22" s="11" t="s">
        <v>12</v>
      </c>
    </row>
    <row r="23" spans="2:9" x14ac:dyDescent="0.15">
      <c r="B23" s="3" t="s">
        <v>13</v>
      </c>
      <c r="C23" s="30">
        <v>0</v>
      </c>
      <c r="G23" s="26">
        <f>C23</f>
        <v>0</v>
      </c>
    </row>
    <row r="24" spans="2:9" x14ac:dyDescent="0.15">
      <c r="C24" s="4"/>
    </row>
    <row r="25" spans="2:9" x14ac:dyDescent="0.15">
      <c r="B25" s="11" t="s">
        <v>24</v>
      </c>
      <c r="C25" s="4" t="s">
        <v>26</v>
      </c>
    </row>
    <row r="26" spans="2:9" x14ac:dyDescent="0.15">
      <c r="B26" s="3" t="s">
        <v>23</v>
      </c>
      <c r="C26" s="29">
        <v>410.4</v>
      </c>
      <c r="G26" s="23">
        <f>C26</f>
        <v>410.4</v>
      </c>
    </row>
    <row r="28" spans="2:9" x14ac:dyDescent="0.15">
      <c r="B28" s="3" t="s">
        <v>19</v>
      </c>
      <c r="I28" s="4"/>
    </row>
    <row r="29" spans="2:9" x14ac:dyDescent="0.15">
      <c r="B29" s="11" t="s">
        <v>25</v>
      </c>
      <c r="C29" s="28">
        <v>2.25</v>
      </c>
      <c r="I29" s="4"/>
    </row>
    <row r="30" spans="2:9" x14ac:dyDescent="0.15">
      <c r="C30" s="7" t="str">
        <f>IF(AND(C8="",C16=""),"",C8+C16)</f>
        <v/>
      </c>
      <c r="D30" s="6" t="s">
        <v>6</v>
      </c>
      <c r="E30" s="6"/>
      <c r="G30" s="26" t="str">
        <f>IF(OR(C5="",C8="",C16=""),"",ROUNDDOWN(C30*C29,0))</f>
        <v/>
      </c>
    </row>
    <row r="31" spans="2:9" x14ac:dyDescent="0.15">
      <c r="C31" s="7"/>
      <c r="D31" s="6"/>
      <c r="E31" s="6"/>
    </row>
    <row r="32" spans="2:9" x14ac:dyDescent="0.15">
      <c r="C32" s="7"/>
      <c r="D32" s="6"/>
      <c r="E32" s="6"/>
    </row>
    <row r="34" spans="1:8" ht="18.75" x14ac:dyDescent="0.15">
      <c r="B34" s="13" t="s">
        <v>14</v>
      </c>
      <c r="G34" s="14" t="str">
        <f>IF(OR(C5="",C8="",C16=""),"",ROUNDDOWN(G5+G8+G10+G12+G16+G20-(G23+G26)+G30,0))</f>
        <v/>
      </c>
    </row>
    <row r="35" spans="1:8" x14ac:dyDescent="0.15">
      <c r="B35" s="3"/>
    </row>
    <row r="36" spans="1:8" x14ac:dyDescent="0.15">
      <c r="B36" s="3"/>
    </row>
    <row r="37" spans="1:8" x14ac:dyDescent="0.15">
      <c r="B37" s="3"/>
    </row>
    <row r="40" spans="1:8" x14ac:dyDescent="0.15">
      <c r="A40" s="8">
        <v>0</v>
      </c>
      <c r="B40" s="8" t="s">
        <v>0</v>
      </c>
      <c r="C40" s="8"/>
      <c r="F40" s="8" t="s">
        <v>1</v>
      </c>
      <c r="G40" s="8"/>
      <c r="H40" s="8"/>
    </row>
    <row r="41" spans="1:8" x14ac:dyDescent="0.15">
      <c r="A41" s="8">
        <v>1</v>
      </c>
      <c r="B41" s="9">
        <v>1404</v>
      </c>
      <c r="C41" s="8"/>
      <c r="F41" s="8"/>
      <c r="G41" s="8">
        <v>0</v>
      </c>
      <c r="H41" s="8">
        <v>21.69</v>
      </c>
    </row>
    <row r="42" spans="1:8" x14ac:dyDescent="0.15">
      <c r="A42" s="8">
        <v>2</v>
      </c>
      <c r="B42" s="9">
        <v>1404</v>
      </c>
      <c r="C42" s="8"/>
      <c r="F42" s="8"/>
      <c r="G42" s="8">
        <v>90</v>
      </c>
      <c r="H42" s="8">
        <v>29.58</v>
      </c>
    </row>
    <row r="43" spans="1:8" x14ac:dyDescent="0.15">
      <c r="A43" s="8">
        <v>3</v>
      </c>
      <c r="B43" s="9">
        <v>1404</v>
      </c>
      <c r="C43" s="8"/>
      <c r="F43" s="8"/>
      <c r="G43" s="8">
        <v>230</v>
      </c>
      <c r="H43" s="8">
        <v>34.19</v>
      </c>
    </row>
    <row r="44" spans="1:8" x14ac:dyDescent="0.15">
      <c r="A44" s="8">
        <v>4</v>
      </c>
      <c r="B44" s="9">
        <v>1404</v>
      </c>
      <c r="C44" s="8"/>
      <c r="F44" s="8"/>
      <c r="G44" s="8"/>
      <c r="H44" s="8"/>
    </row>
    <row r="45" spans="1:8" x14ac:dyDescent="0.15">
      <c r="A45" s="8">
        <v>5</v>
      </c>
      <c r="B45" s="9">
        <v>1404</v>
      </c>
      <c r="C45" s="8"/>
      <c r="F45" s="8"/>
      <c r="G45" s="8"/>
      <c r="H45" s="8"/>
    </row>
    <row r="46" spans="1:8" x14ac:dyDescent="0.15">
      <c r="A46" s="8">
        <v>6</v>
      </c>
      <c r="B46" s="9">
        <v>1404</v>
      </c>
      <c r="C46" s="8"/>
      <c r="F46" s="8" t="s">
        <v>5</v>
      </c>
      <c r="G46" s="8"/>
      <c r="H46" s="8"/>
    </row>
    <row r="47" spans="1:8" x14ac:dyDescent="0.15">
      <c r="A47" s="8">
        <v>7</v>
      </c>
      <c r="B47" s="9">
        <v>1944</v>
      </c>
      <c r="C47" s="8"/>
      <c r="F47" s="8"/>
      <c r="G47" s="8"/>
      <c r="H47" s="8">
        <v>10.92</v>
      </c>
    </row>
    <row r="48" spans="1:8" x14ac:dyDescent="0.15">
      <c r="A48" s="8">
        <v>8</v>
      </c>
      <c r="B48" s="9">
        <v>1944</v>
      </c>
      <c r="C48" s="8"/>
    </row>
    <row r="49" spans="1:3" x14ac:dyDescent="0.15">
      <c r="A49" s="8">
        <v>9</v>
      </c>
      <c r="B49" s="9">
        <v>1944</v>
      </c>
      <c r="C49" s="8"/>
    </row>
    <row r="50" spans="1:3" x14ac:dyDescent="0.15">
      <c r="A50" s="8">
        <v>10</v>
      </c>
      <c r="B50" s="9">
        <v>1944</v>
      </c>
      <c r="C50" s="8"/>
    </row>
    <row r="51" spans="1:3" x14ac:dyDescent="0.15">
      <c r="A51" s="8">
        <v>10</v>
      </c>
      <c r="B51" s="8" t="s">
        <v>8</v>
      </c>
      <c r="C51" s="8" t="s">
        <v>9</v>
      </c>
    </row>
    <row r="52" spans="1:3" x14ac:dyDescent="0.15">
      <c r="A52" s="8"/>
      <c r="B52" s="8"/>
      <c r="C52" s="9">
        <v>324</v>
      </c>
    </row>
  </sheetData>
  <sheetProtection sheet="1" objects="1" scenarios="1"/>
  <phoneticPr fontId="3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opLeftCell="A10" workbookViewId="0">
      <selection activeCell="E15" sqref="E15"/>
    </sheetView>
  </sheetViews>
  <sheetFormatPr defaultRowHeight="13.5" x14ac:dyDescent="0.15"/>
  <sheetData>
    <row r="1" spans="1:12" ht="15.75" x14ac:dyDescent="0.15">
      <c r="A1" s="15"/>
      <c r="B1" s="16"/>
      <c r="C1" s="16"/>
      <c r="D1" s="16"/>
      <c r="E1" s="16"/>
      <c r="F1" s="20"/>
      <c r="G1" s="20"/>
      <c r="H1" s="20"/>
      <c r="I1" s="20"/>
      <c r="J1" s="20"/>
      <c r="K1" s="20"/>
      <c r="L1" s="20"/>
    </row>
    <row r="2" spans="1:12" ht="15" customHeight="1" x14ac:dyDescent="0.15">
      <c r="A2" s="24" t="s">
        <v>28</v>
      </c>
      <c r="B2" s="24"/>
      <c r="C2" s="24"/>
      <c r="D2" s="17" t="s">
        <v>29</v>
      </c>
      <c r="E2" s="17" t="s">
        <v>30</v>
      </c>
      <c r="F2" s="21" t="s">
        <v>28</v>
      </c>
      <c r="G2" s="21"/>
      <c r="H2" s="21"/>
      <c r="I2" s="21"/>
      <c r="J2" s="21"/>
    </row>
    <row r="3" spans="1:12" ht="30" customHeight="1" x14ac:dyDescent="0.15">
      <c r="A3" s="25" t="s">
        <v>31</v>
      </c>
      <c r="B3" s="25" t="s">
        <v>32</v>
      </c>
      <c r="C3" s="25"/>
      <c r="D3" s="18" t="s">
        <v>33</v>
      </c>
      <c r="E3" s="18" t="s">
        <v>64</v>
      </c>
      <c r="F3" s="22" t="s">
        <v>31</v>
      </c>
      <c r="G3" s="22" t="s">
        <v>55</v>
      </c>
      <c r="H3" s="22"/>
      <c r="I3" s="22"/>
      <c r="J3" s="22"/>
    </row>
    <row r="4" spans="1:12" ht="15" customHeight="1" x14ac:dyDescent="0.15">
      <c r="A4" s="25"/>
      <c r="B4" s="25" t="s">
        <v>34</v>
      </c>
      <c r="C4" s="25"/>
      <c r="D4" s="25" t="s">
        <v>33</v>
      </c>
      <c r="E4" s="25" t="s">
        <v>65</v>
      </c>
      <c r="F4" s="22"/>
      <c r="G4" s="22"/>
      <c r="H4" s="22"/>
      <c r="I4" s="22"/>
      <c r="J4" s="22"/>
    </row>
    <row r="5" spans="1:12" ht="15" customHeight="1" x14ac:dyDescent="0.15">
      <c r="A5" s="25"/>
      <c r="B5" s="25" t="s">
        <v>35</v>
      </c>
      <c r="C5" s="25"/>
      <c r="D5" s="25"/>
      <c r="E5" s="25"/>
      <c r="F5" s="22"/>
      <c r="G5" s="22"/>
      <c r="H5" s="22"/>
      <c r="I5" s="22"/>
      <c r="J5" s="22"/>
    </row>
    <row r="6" spans="1:12" ht="29.25" x14ac:dyDescent="0.15">
      <c r="A6" s="25"/>
      <c r="B6" s="25" t="s">
        <v>36</v>
      </c>
      <c r="C6" s="25"/>
      <c r="D6" s="18" t="s">
        <v>37</v>
      </c>
      <c r="E6" s="18" t="s">
        <v>66</v>
      </c>
      <c r="F6" s="22"/>
      <c r="G6" s="22"/>
      <c r="H6" s="22"/>
      <c r="I6" s="22"/>
      <c r="J6" s="22"/>
    </row>
    <row r="7" spans="1:12" ht="45" x14ac:dyDescent="0.15">
      <c r="A7" s="25" t="s">
        <v>38</v>
      </c>
      <c r="B7" s="25" t="s">
        <v>39</v>
      </c>
      <c r="C7" s="18" t="s">
        <v>40</v>
      </c>
      <c r="D7" s="18" t="s">
        <v>41</v>
      </c>
      <c r="E7" s="18" t="s">
        <v>67</v>
      </c>
      <c r="F7" s="22"/>
      <c r="G7" s="22" t="s">
        <v>56</v>
      </c>
      <c r="H7" s="22" t="s">
        <v>57</v>
      </c>
      <c r="I7" s="22" t="s">
        <v>33</v>
      </c>
      <c r="J7" s="22" t="s">
        <v>58</v>
      </c>
    </row>
    <row r="8" spans="1:12" ht="60" x14ac:dyDescent="0.15">
      <c r="A8" s="25"/>
      <c r="B8" s="25"/>
      <c r="C8" s="18" t="s">
        <v>42</v>
      </c>
      <c r="D8" s="18" t="s">
        <v>41</v>
      </c>
      <c r="E8" s="18" t="s">
        <v>68</v>
      </c>
      <c r="F8" s="22"/>
      <c r="G8" s="22"/>
      <c r="H8" s="22" t="s">
        <v>59</v>
      </c>
      <c r="I8" s="22" t="s">
        <v>33</v>
      </c>
      <c r="J8" s="22" t="s">
        <v>61</v>
      </c>
    </row>
    <row r="9" spans="1:12" ht="45" x14ac:dyDescent="0.15">
      <c r="A9" s="25"/>
      <c r="B9" s="25"/>
      <c r="C9" s="18" t="s">
        <v>43</v>
      </c>
      <c r="D9" s="18" t="s">
        <v>41</v>
      </c>
      <c r="E9" s="18" t="s">
        <v>69</v>
      </c>
      <c r="F9" s="22"/>
      <c r="G9" s="22"/>
      <c r="H9" s="22" t="s">
        <v>60</v>
      </c>
      <c r="I9" s="22"/>
      <c r="J9" s="22"/>
    </row>
    <row r="10" spans="1:12" ht="30" x14ac:dyDescent="0.15">
      <c r="A10" s="25"/>
      <c r="B10" s="25" t="s">
        <v>44</v>
      </c>
      <c r="C10" s="25"/>
      <c r="D10" s="18" t="s">
        <v>41</v>
      </c>
      <c r="E10" s="18" t="s">
        <v>70</v>
      </c>
      <c r="F10" s="22"/>
      <c r="G10" s="22"/>
      <c r="H10" s="22" t="s">
        <v>36</v>
      </c>
      <c r="I10" s="22" t="s">
        <v>62</v>
      </c>
      <c r="J10" s="22" t="s">
        <v>63</v>
      </c>
    </row>
    <row r="11" spans="1:12" ht="30" x14ac:dyDescent="0.15">
      <c r="A11" s="25" t="s">
        <v>45</v>
      </c>
      <c r="B11" s="25"/>
      <c r="C11" s="18" t="s">
        <v>46</v>
      </c>
      <c r="D11" s="18" t="s">
        <v>37</v>
      </c>
      <c r="E11" s="18" t="s">
        <v>47</v>
      </c>
    </row>
    <row r="12" spans="1:12" ht="45" x14ac:dyDescent="0.15">
      <c r="A12" s="25"/>
      <c r="B12" s="25"/>
      <c r="C12" s="18" t="s">
        <v>48</v>
      </c>
      <c r="D12" s="18" t="s">
        <v>37</v>
      </c>
      <c r="E12" s="18" t="s">
        <v>49</v>
      </c>
    </row>
    <row r="13" spans="1:12" ht="30" x14ac:dyDescent="0.15">
      <c r="A13" s="25" t="s">
        <v>50</v>
      </c>
      <c r="B13" s="25"/>
      <c r="C13" s="18" t="s">
        <v>46</v>
      </c>
      <c r="D13" s="18" t="s">
        <v>37</v>
      </c>
      <c r="E13" s="18" t="s">
        <v>51</v>
      </c>
    </row>
    <row r="14" spans="1:12" ht="45" x14ac:dyDescent="0.15">
      <c r="A14" s="25"/>
      <c r="B14" s="25"/>
      <c r="C14" s="18" t="s">
        <v>48</v>
      </c>
      <c r="D14" s="18" t="s">
        <v>37</v>
      </c>
      <c r="E14" s="18" t="s">
        <v>52</v>
      </c>
    </row>
    <row r="15" spans="1:12" ht="30" x14ac:dyDescent="0.15">
      <c r="A15" s="25" t="s">
        <v>53</v>
      </c>
      <c r="B15" s="25"/>
      <c r="C15" s="25"/>
      <c r="D15" s="18" t="s">
        <v>33</v>
      </c>
      <c r="E15" s="18" t="s">
        <v>54</v>
      </c>
    </row>
    <row r="30" ht="14.25" customHeight="1" x14ac:dyDescent="0.15"/>
  </sheetData>
  <mergeCells count="14">
    <mergeCell ref="A13:B14"/>
    <mergeCell ref="A15:C15"/>
    <mergeCell ref="E4:E5"/>
    <mergeCell ref="B6:C6"/>
    <mergeCell ref="A7:A10"/>
    <mergeCell ref="B7:B9"/>
    <mergeCell ref="B10:C10"/>
    <mergeCell ref="A11:B12"/>
    <mergeCell ref="D4:D5"/>
    <mergeCell ref="A2:C2"/>
    <mergeCell ref="A3:A6"/>
    <mergeCell ref="B3:C3"/>
    <mergeCell ref="B4:C4"/>
    <mergeCell ref="B5:C5"/>
  </mergeCells>
  <phoneticPr fontId="3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kimura</dc:creator>
  <cp:lastModifiedBy>木村裕一</cp:lastModifiedBy>
  <dcterms:created xsi:type="dcterms:W3CDTF">2013-08-22T00:25:30Z</dcterms:created>
  <dcterms:modified xsi:type="dcterms:W3CDTF">2017-03-31T12:52:18Z</dcterms:modified>
</cp:coreProperties>
</file>