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作業フォルダ\仕事\"/>
    </mc:Choice>
  </mc:AlternateContent>
  <bookViews>
    <workbookView xWindow="0" yWindow="0" windowWidth="17882" windowHeight="6113"/>
  </bookViews>
  <sheets>
    <sheet name="金種表1" sheetId="1" r:id="rId1"/>
    <sheet name="金種表２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D25" i="2"/>
  <c r="N22" i="2"/>
  <c r="L22" i="2"/>
  <c r="J22" i="2"/>
  <c r="H22" i="2"/>
  <c r="N21" i="2"/>
  <c r="N20" i="2" s="1"/>
  <c r="L21" i="2"/>
  <c r="L20" i="2" s="1"/>
  <c r="J21" i="2"/>
  <c r="J20" i="2" s="1"/>
  <c r="H21" i="2"/>
  <c r="H20" i="2" s="1"/>
  <c r="G21" i="2"/>
  <c r="G20" i="2" s="1"/>
  <c r="N18" i="2"/>
  <c r="L18" i="2"/>
  <c r="J18" i="2"/>
  <c r="H18" i="2"/>
  <c r="N17" i="2"/>
  <c r="N16" i="2" s="1"/>
  <c r="L17" i="2"/>
  <c r="L16" i="2" s="1"/>
  <c r="J17" i="2"/>
  <c r="J16" i="2" s="1"/>
  <c r="H17" i="2"/>
  <c r="H16" i="2" s="1"/>
  <c r="G17" i="2"/>
  <c r="G16" i="2" s="1"/>
  <c r="N14" i="2"/>
  <c r="L14" i="2"/>
  <c r="J14" i="2"/>
  <c r="H14" i="2"/>
  <c r="N13" i="2"/>
  <c r="N12" i="2" s="1"/>
  <c r="L13" i="2"/>
  <c r="L12" i="2" s="1"/>
  <c r="J13" i="2"/>
  <c r="J12" i="2" s="1"/>
  <c r="H13" i="2"/>
  <c r="H12" i="2" s="1"/>
  <c r="G13" i="2"/>
  <c r="G12" i="2" s="1"/>
  <c r="N10" i="2"/>
  <c r="L10" i="2"/>
  <c r="M9" i="2" s="1"/>
  <c r="M8" i="2" s="1"/>
  <c r="J10" i="2"/>
  <c r="H10" i="2"/>
  <c r="N9" i="2"/>
  <c r="N8" i="2" s="1"/>
  <c r="L9" i="2"/>
  <c r="L8" i="2" s="1"/>
  <c r="J9" i="2"/>
  <c r="J8" i="2" s="1"/>
  <c r="H9" i="2"/>
  <c r="H8" i="2" s="1"/>
  <c r="G9" i="2"/>
  <c r="G8" i="2" s="1"/>
  <c r="N6" i="2"/>
  <c r="L6" i="2"/>
  <c r="M5" i="2" s="1"/>
  <c r="M4" i="2" s="1"/>
  <c r="J6" i="2"/>
  <c r="H6" i="2"/>
  <c r="N5" i="2"/>
  <c r="N4" i="2" s="1"/>
  <c r="L5" i="2"/>
  <c r="L4" i="2" s="1"/>
  <c r="J5" i="2"/>
  <c r="J4" i="2" s="1"/>
  <c r="H5" i="2"/>
  <c r="H4" i="2" s="1"/>
  <c r="G5" i="2"/>
  <c r="G4" i="2" s="1"/>
  <c r="N8" i="1"/>
  <c r="L8" i="1"/>
  <c r="J8" i="1"/>
  <c r="H8" i="1"/>
  <c r="N7" i="1"/>
  <c r="N9" i="1" s="1"/>
  <c r="D19" i="1" s="1"/>
  <c r="F19" i="1" s="1"/>
  <c r="L7" i="1"/>
  <c r="L9" i="1" s="1"/>
  <c r="D17" i="1" s="1"/>
  <c r="F17" i="1" s="1"/>
  <c r="J7" i="1"/>
  <c r="J9" i="1" s="1"/>
  <c r="D15" i="1" s="1"/>
  <c r="F15" i="1" s="1"/>
  <c r="H7" i="1"/>
  <c r="H9" i="1" s="1"/>
  <c r="D13" i="1" s="1"/>
  <c r="F13" i="1" s="1"/>
  <c r="E19" i="1" l="1"/>
  <c r="E17" i="1"/>
  <c r="E15" i="1"/>
  <c r="E13" i="1"/>
  <c r="K13" i="2"/>
  <c r="K12" i="2" s="1"/>
  <c r="I5" i="2"/>
  <c r="I4" i="2" s="1"/>
  <c r="O9" i="2"/>
  <c r="O8" i="2" s="1"/>
  <c r="K9" i="2"/>
  <c r="K8" i="2" s="1"/>
  <c r="O5" i="2"/>
  <c r="O4" i="2" s="1"/>
  <c r="M13" i="2"/>
  <c r="M12" i="2" s="1"/>
  <c r="O21" i="2"/>
  <c r="O20" i="2" s="1"/>
  <c r="K21" i="2"/>
  <c r="K20" i="2" s="1"/>
  <c r="K7" i="1"/>
  <c r="G25" i="2"/>
  <c r="E27" i="2" s="1"/>
  <c r="I13" i="2"/>
  <c r="I12" i="2" s="1"/>
  <c r="O13" i="2"/>
  <c r="O12" i="2" s="1"/>
  <c r="O17" i="2"/>
  <c r="O16" i="2" s="1"/>
  <c r="K17" i="2"/>
  <c r="K16" i="2" s="1"/>
  <c r="I21" i="2"/>
  <c r="I20" i="2" s="1"/>
  <c r="M21" i="2"/>
  <c r="M20" i="2" s="1"/>
  <c r="I17" i="2"/>
  <c r="I16" i="2" s="1"/>
  <c r="M17" i="2"/>
  <c r="M16" i="2" s="1"/>
  <c r="I9" i="2"/>
  <c r="I8" i="2" s="1"/>
  <c r="F27" i="2"/>
  <c r="M7" i="1"/>
  <c r="M9" i="1" s="1"/>
  <c r="D18" i="1" s="1"/>
  <c r="E18" i="1" s="1"/>
  <c r="I7" i="1"/>
  <c r="I9" i="1" s="1"/>
  <c r="D14" i="1" s="1"/>
  <c r="E14" i="1" s="1"/>
  <c r="O7" i="1"/>
  <c r="O9" i="1" s="1"/>
  <c r="D20" i="1" s="1"/>
  <c r="E20" i="1" s="1"/>
  <c r="H25" i="2"/>
  <c r="E28" i="2" s="1"/>
  <c r="F28" i="2" s="1"/>
  <c r="K5" i="2"/>
  <c r="K4" i="2" s="1"/>
  <c r="L25" i="2"/>
  <c r="E32" i="2" s="1"/>
  <c r="F32" i="2" s="1"/>
  <c r="I25" i="2"/>
  <c r="E29" i="2" s="1"/>
  <c r="M25" i="2"/>
  <c r="E33" i="2" s="1"/>
  <c r="J25" i="2"/>
  <c r="E30" i="2" s="1"/>
  <c r="F30" i="2" s="1"/>
  <c r="N25" i="2"/>
  <c r="E34" i="2" s="1"/>
  <c r="F34" i="2" s="1"/>
  <c r="F29" i="2"/>
  <c r="G9" i="1"/>
  <c r="D12" i="1" s="1"/>
  <c r="E12" i="1" s="1"/>
  <c r="K9" i="1"/>
  <c r="D16" i="1" s="1"/>
  <c r="E16" i="1" s="1"/>
  <c r="F12" i="1" l="1"/>
  <c r="F14" i="1"/>
  <c r="F16" i="1"/>
  <c r="F20" i="1"/>
  <c r="F18" i="1"/>
  <c r="F33" i="2"/>
  <c r="O25" i="2"/>
  <c r="E35" i="2" s="1"/>
  <c r="F35" i="2" s="1"/>
  <c r="K25" i="2"/>
  <c r="E31" i="2" s="1"/>
  <c r="F31" i="2" s="1"/>
  <c r="F21" i="1" l="1"/>
  <c r="G21" i="1" s="1"/>
  <c r="F36" i="2"/>
  <c r="G36" i="2" s="1"/>
</calcChain>
</file>

<file path=xl/sharedStrings.xml><?xml version="1.0" encoding="utf-8"?>
<sst xmlns="http://schemas.openxmlformats.org/spreadsheetml/2006/main" count="9" uniqueCount="6">
  <si>
    <t>合計</t>
    <rPh sb="0" eb="2">
      <t>ゴウケイ</t>
    </rPh>
    <phoneticPr fontId="2"/>
  </si>
  <si>
    <t>枠内に金額入力</t>
    <rPh sb="0" eb="2">
      <t>ワクナイ</t>
    </rPh>
    <rPh sb="3" eb="5">
      <t>キンガク</t>
    </rPh>
    <rPh sb="5" eb="7">
      <t>ニュウリョク</t>
    </rPh>
    <phoneticPr fontId="2"/>
  </si>
  <si>
    <t>まとめて5件入力できます</t>
    <rPh sb="5" eb="6">
      <t>ケン</t>
    </rPh>
    <rPh sb="6" eb="8">
      <t>ニュウリョク</t>
    </rPh>
    <phoneticPr fontId="2"/>
  </si>
  <si>
    <t>各行ごとに金種を表示/合計一覧表示</t>
    <rPh sb="0" eb="2">
      <t>カクギョウ</t>
    </rPh>
    <rPh sb="5" eb="7">
      <t>キンシュ</t>
    </rPh>
    <rPh sb="8" eb="10">
      <t>ヒョウジ</t>
    </rPh>
    <rPh sb="11" eb="13">
      <t>ゴウケイ</t>
    </rPh>
    <rPh sb="13" eb="15">
      <t>イチラン</t>
    </rPh>
    <rPh sb="15" eb="17">
      <t>ヒョウジ</t>
    </rPh>
    <phoneticPr fontId="2"/>
  </si>
  <si>
    <t>各行ごとに金種を表示/合計は一覧表示</t>
    <rPh sb="0" eb="2">
      <t>カクギョウ</t>
    </rPh>
    <rPh sb="5" eb="7">
      <t>キンシュ</t>
    </rPh>
    <rPh sb="8" eb="10">
      <t>ヒョウジ</t>
    </rPh>
    <rPh sb="11" eb="13">
      <t>ゴウケイ</t>
    </rPh>
    <rPh sb="14" eb="16">
      <t>イチラン</t>
    </rPh>
    <rPh sb="16" eb="18">
      <t>ヒョウジ</t>
    </rPh>
    <phoneticPr fontId="2"/>
  </si>
  <si>
    <r>
      <t>※</t>
    </r>
    <r>
      <rPr>
        <sz val="9"/>
        <color theme="1"/>
        <rFont val="ＭＳ Ｐゴシック"/>
        <family val="3"/>
        <charset val="128"/>
        <scheme val="minor"/>
      </rPr>
      <t xml:space="preserve">不使用枠は  </t>
    </r>
    <r>
      <rPr>
        <b/>
        <sz val="9"/>
        <color theme="1"/>
        <rFont val="ＭＳ Ｐゴシック"/>
        <family val="3"/>
        <charset val="128"/>
        <scheme val="minor"/>
      </rPr>
      <t xml:space="preserve">０ </t>
    </r>
    <r>
      <rPr>
        <sz val="9"/>
        <color theme="1"/>
        <rFont val="ＭＳ Ｐゴシック"/>
        <family val="3"/>
        <charset val="128"/>
        <scheme val="minor"/>
      </rPr>
      <t>（ゼロ）入力</t>
    </r>
    <rPh sb="1" eb="4">
      <t>フシヨウ</t>
    </rPh>
    <rPh sb="4" eb="5">
      <t>ワク</t>
    </rPh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</si>
</sst>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&quot;札&quot;"/>
    <numFmt numFmtId="177" formatCode="#,##0&quot;円&quot;&quot;玉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Protection="1">
      <alignment vertical="center"/>
      <protection hidden="1"/>
    </xf>
    <xf numFmtId="38" fontId="0" fillId="0" borderId="0" xfId="1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38" fontId="0" fillId="0" borderId="0" xfId="1" applyFont="1" applyProtection="1">
      <alignment vertical="center"/>
      <protection hidden="1"/>
    </xf>
    <xf numFmtId="38" fontId="0" fillId="0" borderId="0" xfId="0" applyNumberFormat="1" applyAlignment="1" applyProtection="1">
      <alignment horizontal="right" vertical="center"/>
      <protection hidden="1"/>
    </xf>
    <xf numFmtId="38" fontId="0" fillId="0" borderId="0" xfId="1" applyFont="1" applyFill="1" applyAlignment="1" applyProtection="1">
      <alignment horizontal="right" vertical="center"/>
      <protection hidden="1"/>
    </xf>
    <xf numFmtId="38" fontId="0" fillId="0" borderId="0" xfId="0" applyNumberFormat="1" applyFill="1" applyAlignment="1" applyProtection="1">
      <alignment horizontal="right"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76" fontId="0" fillId="0" borderId="0" xfId="0" applyNumberFormat="1" applyProtection="1">
      <alignment vertical="center"/>
      <protection hidden="1"/>
    </xf>
    <xf numFmtId="177" fontId="0" fillId="0" borderId="0" xfId="0" applyNumberFormat="1" applyProtection="1">
      <alignment vertical="center"/>
      <protection hidden="1"/>
    </xf>
    <xf numFmtId="38" fontId="6" fillId="0" borderId="0" xfId="1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38" fontId="7" fillId="0" borderId="0" xfId="0" applyNumberFormat="1" applyFont="1" applyBorder="1" applyAlignment="1" applyProtection="1">
      <alignment horizontal="right" vertical="center"/>
      <protection hidden="1"/>
    </xf>
    <xf numFmtId="176" fontId="0" fillId="0" borderId="0" xfId="0" applyNumberFormat="1" applyAlignment="1" applyProtection="1">
      <protection hidden="1"/>
    </xf>
    <xf numFmtId="177" fontId="0" fillId="0" borderId="0" xfId="0" applyNumberFormat="1" applyAlignment="1" applyProtection="1">
      <protection hidden="1"/>
    </xf>
    <xf numFmtId="38" fontId="3" fillId="2" borderId="1" xfId="1" applyFont="1" applyFill="1" applyBorder="1" applyProtection="1">
      <alignment vertical="center"/>
      <protection locked="0"/>
    </xf>
    <xf numFmtId="0" fontId="8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0" fillId="2" borderId="1" xfId="0" applyFill="1" applyBorder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right" vertical="center"/>
      <protection hidden="1"/>
    </xf>
    <xf numFmtId="0" fontId="5" fillId="0" borderId="0" xfId="0" applyFont="1" applyProtection="1">
      <alignment vertical="center"/>
      <protection hidden="1"/>
    </xf>
    <xf numFmtId="0" fontId="9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38" fontId="9" fillId="0" borderId="0" xfId="1" applyFont="1" applyAlignment="1" applyProtection="1">
      <alignment horizontal="right" vertical="center"/>
      <protection hidden="1"/>
    </xf>
    <xf numFmtId="38" fontId="9" fillId="0" borderId="0" xfId="0" applyNumberFormat="1" applyFont="1" applyAlignment="1" applyProtection="1">
      <alignment horizontal="right" vertical="center"/>
      <protection hidden="1"/>
    </xf>
    <xf numFmtId="38" fontId="9" fillId="0" borderId="0" xfId="1" applyFont="1" applyFill="1" applyAlignment="1" applyProtection="1">
      <alignment horizontal="right" vertical="center"/>
      <protection hidden="1"/>
    </xf>
    <xf numFmtId="38" fontId="9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38" fontId="8" fillId="0" borderId="0" xfId="1" applyFont="1" applyProtection="1">
      <alignment vertical="center"/>
      <protection hidden="1"/>
    </xf>
    <xf numFmtId="38" fontId="9" fillId="0" borderId="0" xfId="1" applyFont="1" applyProtection="1">
      <alignment vertical="center"/>
      <protection hidden="1"/>
    </xf>
    <xf numFmtId="38" fontId="5" fillId="0" borderId="0" xfId="1" applyFont="1" applyProtection="1">
      <alignment vertical="center"/>
      <protection hidden="1"/>
    </xf>
    <xf numFmtId="38" fontId="4" fillId="2" borderId="1" xfId="1" applyFont="1" applyFill="1" applyBorder="1">
      <alignment vertical="center"/>
    </xf>
    <xf numFmtId="0" fontId="11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>
      <selection activeCell="G6" sqref="G6"/>
    </sheetView>
  </sheetViews>
  <sheetFormatPr defaultRowHeight="13.1" x14ac:dyDescent="0.15"/>
  <cols>
    <col min="1" max="1" width="8.88671875" style="2"/>
    <col min="2" max="2" width="4.21875" style="2" customWidth="1"/>
    <col min="3" max="3" width="21.5546875" style="2" bestFit="1" customWidth="1"/>
    <col min="4" max="5" width="10.21875" style="2" customWidth="1"/>
    <col min="6" max="6" width="11.77734375" style="2" customWidth="1"/>
    <col min="7" max="7" width="10.21875" style="2" customWidth="1"/>
    <col min="8" max="16384" width="8.88671875" style="2"/>
  </cols>
  <sheetData>
    <row r="2" spans="2:15" x14ac:dyDescent="0.15">
      <c r="B2" s="22"/>
      <c r="C2" s="20" t="s">
        <v>1</v>
      </c>
    </row>
    <row r="6" spans="2:15" ht="23.6" x14ac:dyDescent="0.15">
      <c r="C6" s="19">
        <v>123456</v>
      </c>
      <c r="D6" s="5"/>
      <c r="E6" s="5"/>
      <c r="F6" s="5"/>
      <c r="G6" s="3"/>
      <c r="H6" s="3"/>
      <c r="I6" s="3"/>
      <c r="J6" s="4"/>
      <c r="K6" s="4"/>
      <c r="L6" s="4"/>
      <c r="M6" s="4"/>
      <c r="N6" s="4"/>
      <c r="O6" s="4"/>
    </row>
    <row r="7" spans="2:15" hidden="1" x14ac:dyDescent="0.15">
      <c r="G7" s="3" t="str">
        <f>IFERROR(RIGHT(C6,10),"")</f>
        <v>123456</v>
      </c>
      <c r="H7" s="4" t="str">
        <f>IFERROR(RIGHT(C6,4),"")</f>
        <v>3456</v>
      </c>
      <c r="I7" s="6" t="str">
        <f>IFERROR(IF(H8&gt;=0,H8,H7),"")</f>
        <v>3456</v>
      </c>
      <c r="J7" s="4" t="str">
        <f>IFERROR(RIGHT(C6,3),"")</f>
        <v>456</v>
      </c>
      <c r="K7" s="6" t="str">
        <f>IFERROR(IF(J8&gt;=0,J8,J7),"")</f>
        <v>456</v>
      </c>
      <c r="L7" s="4" t="str">
        <f>IFERROR(RIGHT(C6,2),"")</f>
        <v>56</v>
      </c>
      <c r="M7" s="6">
        <f>IFERROR(IF(L8&gt;=0,L8,L7),"")</f>
        <v>6</v>
      </c>
      <c r="N7" s="4" t="str">
        <f>IFERROR(RIGHT(C6,1),"")</f>
        <v>6</v>
      </c>
      <c r="O7" s="6">
        <f>IFERROR(IF(N8&gt;=0,N8,N7),"")</f>
        <v>1</v>
      </c>
    </row>
    <row r="8" spans="2:15" hidden="1" x14ac:dyDescent="0.15">
      <c r="G8" s="7"/>
      <c r="H8" s="8">
        <f>IFERROR(RIGHT(C6,4)-5000,"")</f>
        <v>-1544</v>
      </c>
      <c r="I8" s="8"/>
      <c r="J8" s="8">
        <f>IFERROR(RIGHT(C6,3)-500,"")</f>
        <v>-44</v>
      </c>
      <c r="K8" s="8"/>
      <c r="L8" s="8">
        <f>IFERROR(RIGHT(C6,2)-50,"")</f>
        <v>6</v>
      </c>
      <c r="M8" s="8"/>
      <c r="N8" s="8">
        <f>IFERROR(RIGHT(C6,1)-5,"")</f>
        <v>1</v>
      </c>
      <c r="O8" s="8"/>
    </row>
    <row r="9" spans="2:15" hidden="1" x14ac:dyDescent="0.15">
      <c r="G9" s="4">
        <f>IFERROR(ROUNDDOWN(G7/10000,0),"")</f>
        <v>12</v>
      </c>
      <c r="H9" s="4">
        <f>IFERROR(ROUNDDOWN(H7/5000,0),"")</f>
        <v>0</v>
      </c>
      <c r="I9" s="4">
        <f>IFERROR(ROUNDDOWN(I7/1000,0),"")</f>
        <v>3</v>
      </c>
      <c r="J9" s="4">
        <f>IFERROR(ROUNDDOWN(J7/500,0),"")</f>
        <v>0</v>
      </c>
      <c r="K9" s="4">
        <f>IFERROR(ROUNDDOWN(K7/100,0),"")</f>
        <v>4</v>
      </c>
      <c r="L9" s="4">
        <f>IFERROR(ROUNDDOWN(L7/50,0),"")</f>
        <v>1</v>
      </c>
      <c r="M9" s="4">
        <f>IFERROR(ROUNDDOWN(M7/10,0),"")</f>
        <v>0</v>
      </c>
      <c r="N9" s="4">
        <f>IFERROR(ROUNDDOWN(N7/5,0),"")</f>
        <v>1</v>
      </c>
      <c r="O9" s="4">
        <f>IFERROR(ROUNDDOWN(O7/1,0),"")</f>
        <v>1</v>
      </c>
    </row>
    <row r="10" spans="2:15" x14ac:dyDescent="0.15">
      <c r="G10" s="4"/>
      <c r="H10" s="4"/>
      <c r="I10" s="4"/>
      <c r="J10" s="4"/>
      <c r="K10" s="4"/>
      <c r="L10" s="4"/>
      <c r="M10" s="4"/>
      <c r="N10" s="4"/>
      <c r="O10" s="4"/>
    </row>
    <row r="12" spans="2:15" x14ac:dyDescent="0.15">
      <c r="C12" s="11">
        <v>10000</v>
      </c>
      <c r="D12" s="35">
        <f>G9</f>
        <v>12</v>
      </c>
      <c r="E12" s="33" t="str">
        <f>IF(D12=0,"",IF(D12="","","枚"))</f>
        <v>枚</v>
      </c>
      <c r="F12" s="5">
        <f>IFERROR(C12*D12,"")</f>
        <v>120000</v>
      </c>
    </row>
    <row r="13" spans="2:15" x14ac:dyDescent="0.15">
      <c r="C13" s="11">
        <v>5000</v>
      </c>
      <c r="D13" s="24">
        <f>H9</f>
        <v>0</v>
      </c>
      <c r="E13" s="33" t="str">
        <f t="shared" ref="E13:E20" si="0">IF(D13=0,"",IF(D13="","","枚"))</f>
        <v/>
      </c>
      <c r="F13" s="5">
        <f t="shared" ref="F13:F20" si="1">IFERROR(C13*D13,"")</f>
        <v>0</v>
      </c>
    </row>
    <row r="14" spans="2:15" x14ac:dyDescent="0.15">
      <c r="C14" s="11">
        <v>1000</v>
      </c>
      <c r="D14" s="24">
        <f>I9</f>
        <v>3</v>
      </c>
      <c r="E14" s="33" t="str">
        <f t="shared" si="0"/>
        <v>枚</v>
      </c>
      <c r="F14" s="5">
        <f t="shared" si="1"/>
        <v>3000</v>
      </c>
    </row>
    <row r="15" spans="2:15" x14ac:dyDescent="0.15">
      <c r="C15" s="12">
        <v>500</v>
      </c>
      <c r="D15" s="24">
        <f>J9</f>
        <v>0</v>
      </c>
      <c r="E15" s="33" t="str">
        <f t="shared" si="0"/>
        <v/>
      </c>
      <c r="F15" s="5">
        <f t="shared" si="1"/>
        <v>0</v>
      </c>
    </row>
    <row r="16" spans="2:15" x14ac:dyDescent="0.15">
      <c r="C16" s="12">
        <v>100</v>
      </c>
      <c r="D16" s="24">
        <f>K9</f>
        <v>4</v>
      </c>
      <c r="E16" s="33" t="str">
        <f t="shared" si="0"/>
        <v>枚</v>
      </c>
      <c r="F16" s="5">
        <f t="shared" si="1"/>
        <v>400</v>
      </c>
    </row>
    <row r="17" spans="3:7" x14ac:dyDescent="0.15">
      <c r="C17" s="12">
        <v>50</v>
      </c>
      <c r="D17" s="24">
        <f>L9</f>
        <v>1</v>
      </c>
      <c r="E17" s="33" t="str">
        <f t="shared" si="0"/>
        <v>枚</v>
      </c>
      <c r="F17" s="5">
        <f t="shared" si="1"/>
        <v>50</v>
      </c>
    </row>
    <row r="18" spans="3:7" x14ac:dyDescent="0.15">
      <c r="C18" s="12">
        <v>10</v>
      </c>
      <c r="D18" s="24">
        <f>M9</f>
        <v>0</v>
      </c>
      <c r="E18" s="33" t="str">
        <f t="shared" si="0"/>
        <v/>
      </c>
      <c r="F18" s="5">
        <f t="shared" si="1"/>
        <v>0</v>
      </c>
    </row>
    <row r="19" spans="3:7" x14ac:dyDescent="0.15">
      <c r="C19" s="12">
        <v>5</v>
      </c>
      <c r="D19" s="24">
        <f>N9</f>
        <v>1</v>
      </c>
      <c r="E19" s="33" t="str">
        <f t="shared" si="0"/>
        <v>枚</v>
      </c>
      <c r="F19" s="5">
        <f t="shared" si="1"/>
        <v>5</v>
      </c>
    </row>
    <row r="20" spans="3:7" x14ac:dyDescent="0.15">
      <c r="C20" s="12">
        <v>1</v>
      </c>
      <c r="D20" s="24">
        <f>O9</f>
        <v>1</v>
      </c>
      <c r="E20" s="33" t="str">
        <f t="shared" si="0"/>
        <v>枚</v>
      </c>
      <c r="F20" s="5">
        <f t="shared" si="1"/>
        <v>1</v>
      </c>
    </row>
    <row r="21" spans="3:7" x14ac:dyDescent="0.15">
      <c r="F21" s="5">
        <f>SUM(F12:F20)</f>
        <v>123456</v>
      </c>
      <c r="G21" s="2" t="str">
        <f>IF(C6=F21,"〇","×")</f>
        <v>〇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workbookViewId="0">
      <selection activeCell="J31" sqref="J31"/>
    </sheetView>
  </sheetViews>
  <sheetFormatPr defaultRowHeight="13.1" x14ac:dyDescent="0.15"/>
  <cols>
    <col min="1" max="1" width="8.88671875" style="2"/>
    <col min="2" max="2" width="5.109375" style="2" customWidth="1"/>
    <col min="3" max="3" width="28.5546875" style="2" customWidth="1"/>
    <col min="4" max="4" width="25.44140625" style="2" customWidth="1"/>
    <col min="5" max="6" width="10.21875" style="2" customWidth="1"/>
    <col min="7" max="15" width="6" style="2" customWidth="1"/>
    <col min="16" max="16384" width="8.88671875" style="2"/>
  </cols>
  <sheetData>
    <row r="1" spans="2:15" ht="7.85" customHeight="1" x14ac:dyDescent="0.15"/>
    <row r="2" spans="2:15" x14ac:dyDescent="0.15">
      <c r="B2" s="22"/>
      <c r="C2" s="20" t="s">
        <v>1</v>
      </c>
      <c r="G2" s="13">
        <v>10000</v>
      </c>
      <c r="H2" s="13">
        <v>5000</v>
      </c>
      <c r="I2" s="13">
        <v>1000</v>
      </c>
      <c r="J2" s="14">
        <v>500</v>
      </c>
      <c r="K2" s="14">
        <v>100</v>
      </c>
      <c r="L2" s="14">
        <v>50</v>
      </c>
      <c r="M2" s="14">
        <v>10</v>
      </c>
      <c r="N2" s="14">
        <v>5</v>
      </c>
      <c r="O2" s="14">
        <v>1</v>
      </c>
    </row>
    <row r="3" spans="2:15" ht="3.95" customHeight="1" x14ac:dyDescent="0.15">
      <c r="G3" s="3"/>
      <c r="H3" s="3"/>
      <c r="I3" s="3"/>
      <c r="J3" s="4"/>
      <c r="K3" s="4"/>
      <c r="L3" s="4"/>
      <c r="M3" s="4"/>
      <c r="N3" s="4"/>
      <c r="O3" s="4"/>
    </row>
    <row r="4" spans="2:15" ht="21.6" x14ac:dyDescent="0.15">
      <c r="B4" s="9" t="s">
        <v>2</v>
      </c>
      <c r="D4" s="36">
        <v>123456</v>
      </c>
      <c r="E4" s="1"/>
      <c r="F4" s="1"/>
      <c r="G4" s="25">
        <f>IFERROR(ROUNDDOWN(G5/10000,0),"")</f>
        <v>12</v>
      </c>
      <c r="H4" s="26">
        <f>IFERROR(ROUNDDOWN(H5/5000,0),"")</f>
        <v>0</v>
      </c>
      <c r="I4" s="26">
        <f>IFERROR(ROUNDDOWN(I5/1000,0),"")</f>
        <v>3</v>
      </c>
      <c r="J4" s="26">
        <f>IFERROR(ROUNDDOWN(J5/500,0),"")</f>
        <v>0</v>
      </c>
      <c r="K4" s="26">
        <f>IFERROR(ROUNDDOWN(K5/100,0),"")</f>
        <v>4</v>
      </c>
      <c r="L4" s="26">
        <f>IFERROR(ROUNDDOWN(L5/50,0),"")</f>
        <v>1</v>
      </c>
      <c r="M4" s="26">
        <f>IFERROR(ROUNDDOWN(M5/10,0),"")</f>
        <v>0</v>
      </c>
      <c r="N4" s="26">
        <f>IFERROR(ROUNDDOWN(N5/5,0),"")</f>
        <v>1</v>
      </c>
      <c r="O4" s="26">
        <f>IFERROR(ROUNDDOWN(O5/1,0),"")</f>
        <v>1</v>
      </c>
    </row>
    <row r="5" spans="2:15" ht="21.6" hidden="1" x14ac:dyDescent="0.15">
      <c r="D5" s="37"/>
      <c r="E5"/>
      <c r="F5"/>
      <c r="G5" s="27" t="str">
        <f>IFERROR(RIGHT(D4,8),"")</f>
        <v>123456</v>
      </c>
      <c r="H5" s="26" t="str">
        <f>IFERROR(RIGHT(D4,4),"")</f>
        <v>3456</v>
      </c>
      <c r="I5" s="28" t="str">
        <f>IFERROR(IF(H6&gt;=0,H6,H5),"")</f>
        <v>3456</v>
      </c>
      <c r="J5" s="26" t="str">
        <f>IFERROR(RIGHT(D4,3),"")</f>
        <v>456</v>
      </c>
      <c r="K5" s="28" t="str">
        <f>IFERROR(IF(J6&gt;=0,J6,J5),"")</f>
        <v>456</v>
      </c>
      <c r="L5" s="26" t="str">
        <f>IFERROR(RIGHT(D4,2),"")</f>
        <v>56</v>
      </c>
      <c r="M5" s="28">
        <f>IFERROR(IF(L6&gt;=0,L6,L5),"")</f>
        <v>6</v>
      </c>
      <c r="N5" s="26" t="str">
        <f>IFERROR(RIGHT(D4,1),"")</f>
        <v>6</v>
      </c>
      <c r="O5" s="28">
        <f>IFERROR(IF(N6&gt;=0,N6,N5),"")</f>
        <v>1</v>
      </c>
    </row>
    <row r="6" spans="2:15" ht="21.6" hidden="1" x14ac:dyDescent="0.15">
      <c r="D6" s="37"/>
      <c r="E6"/>
      <c r="F6"/>
      <c r="G6" s="29"/>
      <c r="H6" s="30">
        <f>IFERROR(RIGHT(D4,4)-5000,"")</f>
        <v>-1544</v>
      </c>
      <c r="I6" s="30"/>
      <c r="J6" s="30">
        <f>IFERROR(RIGHT(D4,3)-500,"")</f>
        <v>-44</v>
      </c>
      <c r="K6" s="30"/>
      <c r="L6" s="30">
        <f>IFERROR(RIGHT(D4,2)-50,"")</f>
        <v>6</v>
      </c>
      <c r="M6" s="30"/>
      <c r="N6" s="30">
        <f>IFERROR(RIGHT(D4,1)-5,"")</f>
        <v>1</v>
      </c>
      <c r="O6" s="30"/>
    </row>
    <row r="7" spans="2:15" ht="21.6" hidden="1" x14ac:dyDescent="0.15">
      <c r="D7" s="37"/>
      <c r="E7"/>
      <c r="F7"/>
      <c r="G7" s="21"/>
      <c r="H7" s="21"/>
      <c r="I7" s="21"/>
      <c r="J7" s="21"/>
      <c r="K7" s="21"/>
      <c r="L7" s="21"/>
      <c r="M7" s="21"/>
      <c r="N7" s="21"/>
      <c r="O7" s="21"/>
    </row>
    <row r="8" spans="2:15" ht="21.6" x14ac:dyDescent="0.15">
      <c r="B8" s="9" t="s">
        <v>4</v>
      </c>
      <c r="D8" s="36">
        <v>234567</v>
      </c>
      <c r="E8" s="1"/>
      <c r="F8" s="1"/>
      <c r="G8" s="25">
        <f>IFERROR(ROUNDDOWN(G9/10000,0),"")</f>
        <v>23</v>
      </c>
      <c r="H8" s="26">
        <f>IFERROR(ROUNDDOWN(H9/5000,0),"")</f>
        <v>0</v>
      </c>
      <c r="I8" s="26">
        <f>IFERROR(ROUNDDOWN(I9/1000,0),"")</f>
        <v>4</v>
      </c>
      <c r="J8" s="26">
        <f>IFERROR(ROUNDDOWN(J9/500,0),"")</f>
        <v>1</v>
      </c>
      <c r="K8" s="26">
        <f>IFERROR(ROUNDDOWN(K9/100,0),"")</f>
        <v>0</v>
      </c>
      <c r="L8" s="26">
        <f>IFERROR(ROUNDDOWN(L9/50,0),"")</f>
        <v>1</v>
      </c>
      <c r="M8" s="26">
        <f>IFERROR(ROUNDDOWN(M9/10,0),"")</f>
        <v>1</v>
      </c>
      <c r="N8" s="26">
        <f>IFERROR(ROUNDDOWN(N9/5,0),"")</f>
        <v>1</v>
      </c>
      <c r="O8" s="26">
        <f>IFERROR(ROUNDDOWN(O9/1,0),"")</f>
        <v>2</v>
      </c>
    </row>
    <row r="9" spans="2:15" ht="21.6" hidden="1" x14ac:dyDescent="0.15">
      <c r="B9" s="9" t="s">
        <v>3</v>
      </c>
      <c r="D9" s="37"/>
      <c r="E9"/>
      <c r="F9"/>
      <c r="G9" s="27" t="str">
        <f>IFERROR(RIGHT(D8,8),"")</f>
        <v>234567</v>
      </c>
      <c r="H9" s="26" t="str">
        <f>IFERROR(RIGHT(D8,4),"")</f>
        <v>4567</v>
      </c>
      <c r="I9" s="28" t="str">
        <f>IFERROR(IF(H10&gt;=0,H10,H9),"")</f>
        <v>4567</v>
      </c>
      <c r="J9" s="26" t="str">
        <f>IFERROR(RIGHT(D8,3),"")</f>
        <v>567</v>
      </c>
      <c r="K9" s="28">
        <f>IFERROR(IF(J10&gt;=0,J10,J9),"")</f>
        <v>67</v>
      </c>
      <c r="L9" s="26" t="str">
        <f>IFERROR(RIGHT(D8,2),"")</f>
        <v>67</v>
      </c>
      <c r="M9" s="28">
        <f>IFERROR(IF(L10&gt;=0,L10,L9),"")</f>
        <v>17</v>
      </c>
      <c r="N9" s="26" t="str">
        <f>IFERROR(RIGHT(D8,1),"")</f>
        <v>7</v>
      </c>
      <c r="O9" s="28">
        <f>IFERROR(IF(N10&gt;=0,N10,N9),"")</f>
        <v>2</v>
      </c>
    </row>
    <row r="10" spans="2:15" ht="21.6" hidden="1" x14ac:dyDescent="0.15">
      <c r="B10" s="9" t="s">
        <v>3</v>
      </c>
      <c r="D10" s="37"/>
      <c r="E10"/>
      <c r="F10"/>
      <c r="G10" s="29"/>
      <c r="H10" s="30">
        <f>IFERROR(RIGHT(D8,4)-5000,"")</f>
        <v>-433</v>
      </c>
      <c r="I10" s="30"/>
      <c r="J10" s="30">
        <f>IFERROR(RIGHT(D8,3)-500,"")</f>
        <v>67</v>
      </c>
      <c r="K10" s="30"/>
      <c r="L10" s="30">
        <f>IFERROR(RIGHT(D8,2)-50,"")</f>
        <v>17</v>
      </c>
      <c r="M10" s="30"/>
      <c r="N10" s="30">
        <f>IFERROR(RIGHT(D8,1)-5,"")</f>
        <v>2</v>
      </c>
      <c r="O10" s="30"/>
    </row>
    <row r="11" spans="2:15" ht="21.6" hidden="1" x14ac:dyDescent="0.15">
      <c r="B11" s="9" t="s">
        <v>3</v>
      </c>
      <c r="D11" s="37"/>
      <c r="E11"/>
      <c r="F11"/>
      <c r="G11" s="21"/>
      <c r="H11" s="21"/>
      <c r="I11" s="21"/>
      <c r="J11" s="21"/>
      <c r="K11" s="21"/>
      <c r="L11" s="21"/>
      <c r="M11" s="21"/>
      <c r="N11" s="21"/>
      <c r="O11" s="21"/>
    </row>
    <row r="12" spans="2:15" ht="21.6" x14ac:dyDescent="0.15">
      <c r="B12" s="9"/>
      <c r="C12" s="32" t="s">
        <v>5</v>
      </c>
      <c r="D12" s="36">
        <v>38567</v>
      </c>
      <c r="E12" s="1"/>
      <c r="F12" s="1"/>
      <c r="G12" s="25">
        <f>IFERROR(ROUNDDOWN(G13/10000,0),"")</f>
        <v>3</v>
      </c>
      <c r="H12" s="26">
        <f>IFERROR(ROUNDDOWN(H13/5000,0),"")</f>
        <v>1</v>
      </c>
      <c r="I12" s="26">
        <f>IFERROR(ROUNDDOWN(I13/1000,0),"")</f>
        <v>3</v>
      </c>
      <c r="J12" s="26">
        <f>IFERROR(ROUNDDOWN(J13/500,0),"")</f>
        <v>1</v>
      </c>
      <c r="K12" s="26">
        <f>IFERROR(ROUNDDOWN(K13/100,0),"")</f>
        <v>0</v>
      </c>
      <c r="L12" s="26">
        <f>IFERROR(ROUNDDOWN(L13/50,0),"")</f>
        <v>1</v>
      </c>
      <c r="M12" s="26">
        <f>IFERROR(ROUNDDOWN(M13/10,0),"")</f>
        <v>1</v>
      </c>
      <c r="N12" s="26">
        <f>IFERROR(ROUNDDOWN(N13/5,0),"")</f>
        <v>1</v>
      </c>
      <c r="O12" s="26">
        <f>IFERROR(ROUNDDOWN(O13/1,0),"")</f>
        <v>2</v>
      </c>
    </row>
    <row r="13" spans="2:15" ht="21.6" hidden="1" x14ac:dyDescent="0.15">
      <c r="D13" s="37"/>
      <c r="E13"/>
      <c r="F13"/>
      <c r="G13" s="27" t="str">
        <f>IFERROR(RIGHT(D12,8),"")</f>
        <v>38567</v>
      </c>
      <c r="H13" s="26" t="str">
        <f>IFERROR(RIGHT(D12,4),"")</f>
        <v>8567</v>
      </c>
      <c r="I13" s="28">
        <f>IFERROR(IF(H14&gt;=0,H14,H13),"")</f>
        <v>3567</v>
      </c>
      <c r="J13" s="26" t="str">
        <f>IFERROR(RIGHT(D12,3),"")</f>
        <v>567</v>
      </c>
      <c r="K13" s="28">
        <f>IFERROR(IF(J14&gt;=0,J14,J13),"")</f>
        <v>67</v>
      </c>
      <c r="L13" s="26" t="str">
        <f>IFERROR(RIGHT(D12,2),"")</f>
        <v>67</v>
      </c>
      <c r="M13" s="28">
        <f>IFERROR(IF(L14&gt;=0,L14,L13),"")</f>
        <v>17</v>
      </c>
      <c r="N13" s="26" t="str">
        <f>IFERROR(RIGHT(D12,1),"")</f>
        <v>7</v>
      </c>
      <c r="O13" s="28">
        <f>IFERROR(IF(N14&gt;=0,N14,N13),"")</f>
        <v>2</v>
      </c>
    </row>
    <row r="14" spans="2:15" ht="21.6" hidden="1" x14ac:dyDescent="0.15">
      <c r="D14" s="37"/>
      <c r="E14"/>
      <c r="F14"/>
      <c r="G14" s="29"/>
      <c r="H14" s="30">
        <f>IFERROR(RIGHT(D12,4)-5000,"")</f>
        <v>3567</v>
      </c>
      <c r="I14" s="30"/>
      <c r="J14" s="30">
        <f>IFERROR(RIGHT(D12,3)-500,"")</f>
        <v>67</v>
      </c>
      <c r="K14" s="30"/>
      <c r="L14" s="30">
        <f>IFERROR(RIGHT(D12,2)-50,"")</f>
        <v>17</v>
      </c>
      <c r="M14" s="30"/>
      <c r="N14" s="30">
        <f>IFERROR(RIGHT(D12,1)-5,"")</f>
        <v>2</v>
      </c>
      <c r="O14" s="30"/>
    </row>
    <row r="15" spans="2:15" ht="21.6" hidden="1" x14ac:dyDescent="0.15">
      <c r="D15" s="37"/>
      <c r="E15"/>
      <c r="F15"/>
      <c r="G15" s="21"/>
      <c r="H15" s="21"/>
      <c r="I15" s="21"/>
      <c r="J15" s="21"/>
      <c r="K15" s="21"/>
      <c r="L15" s="21"/>
      <c r="M15" s="21"/>
      <c r="N15" s="21"/>
      <c r="O15" s="21"/>
    </row>
    <row r="16" spans="2:15" ht="21.6" x14ac:dyDescent="0.15">
      <c r="C16" s="31"/>
      <c r="D16" s="36">
        <v>0</v>
      </c>
      <c r="E16" s="1"/>
      <c r="F16" s="1"/>
      <c r="G16" s="25">
        <f>IFERROR(ROUNDDOWN(G17/10000,0),"")</f>
        <v>0</v>
      </c>
      <c r="H16" s="26">
        <f>IFERROR(ROUNDDOWN(H17/5000,0),"")</f>
        <v>0</v>
      </c>
      <c r="I16" s="26">
        <f>IFERROR(ROUNDDOWN(I17/1000,0),"")</f>
        <v>0</v>
      </c>
      <c r="J16" s="26">
        <f>IFERROR(ROUNDDOWN(J17/500,0),"")</f>
        <v>0</v>
      </c>
      <c r="K16" s="26">
        <f>IFERROR(ROUNDDOWN(K17/100,0),"")</f>
        <v>0</v>
      </c>
      <c r="L16" s="26">
        <f>IFERROR(ROUNDDOWN(L17/50,0),"")</f>
        <v>0</v>
      </c>
      <c r="M16" s="26">
        <f>IFERROR(ROUNDDOWN(M17/10,0),"")</f>
        <v>0</v>
      </c>
      <c r="N16" s="26">
        <f>IFERROR(ROUNDDOWN(N17/5,0),"")</f>
        <v>0</v>
      </c>
      <c r="O16" s="26">
        <f>IFERROR(ROUNDDOWN(O17/1,0),"")</f>
        <v>0</v>
      </c>
    </row>
    <row r="17" spans="3:15" ht="21.6" hidden="1" x14ac:dyDescent="0.15">
      <c r="D17" s="37"/>
      <c r="E17"/>
      <c r="F17"/>
      <c r="G17" s="27" t="str">
        <f>IFERROR(RIGHT(D16,8),"")</f>
        <v>0</v>
      </c>
      <c r="H17" s="26" t="str">
        <f>IFERROR(RIGHT(D16,4),"")</f>
        <v>0</v>
      </c>
      <c r="I17" s="28" t="str">
        <f>IFERROR(IF(H18&gt;=0,H18,H17),"")</f>
        <v>0</v>
      </c>
      <c r="J17" s="26" t="str">
        <f>IFERROR(RIGHT(D16,3),"")</f>
        <v>0</v>
      </c>
      <c r="K17" s="28" t="str">
        <f>IFERROR(IF(J18&gt;=0,J18,J17),"")</f>
        <v>0</v>
      </c>
      <c r="L17" s="26" t="str">
        <f>IFERROR(RIGHT(D16,2),"")</f>
        <v>0</v>
      </c>
      <c r="M17" s="28" t="str">
        <f>IFERROR(IF(L18&gt;=0,L18,L17),"")</f>
        <v>0</v>
      </c>
      <c r="N17" s="26" t="str">
        <f>IFERROR(RIGHT(D16,1),"")</f>
        <v>0</v>
      </c>
      <c r="O17" s="28" t="str">
        <f>IFERROR(IF(N18&gt;=0,N18,N17),"")</f>
        <v>0</v>
      </c>
    </row>
    <row r="18" spans="3:15" ht="21.6" hidden="1" x14ac:dyDescent="0.15">
      <c r="D18" s="37"/>
      <c r="E18"/>
      <c r="F18"/>
      <c r="G18" s="29"/>
      <c r="H18" s="30">
        <f>IFERROR(RIGHT(D16,4)-5000,"")</f>
        <v>-5000</v>
      </c>
      <c r="I18" s="30"/>
      <c r="J18" s="30">
        <f>IFERROR(RIGHT(D16,3)-500,"")</f>
        <v>-500</v>
      </c>
      <c r="K18" s="30"/>
      <c r="L18" s="30">
        <f>IFERROR(RIGHT(D16,2)-50,"")</f>
        <v>-50</v>
      </c>
      <c r="M18" s="30"/>
      <c r="N18" s="30">
        <f>IFERROR(RIGHT(D16,1)-5,"")</f>
        <v>-5</v>
      </c>
      <c r="O18" s="30"/>
    </row>
    <row r="19" spans="3:15" ht="21.6" hidden="1" x14ac:dyDescent="0.15">
      <c r="D19" s="37"/>
      <c r="E19"/>
      <c r="F19"/>
      <c r="G19" s="21"/>
      <c r="H19" s="21"/>
      <c r="I19" s="21"/>
      <c r="J19" s="21"/>
      <c r="K19" s="21"/>
      <c r="L19" s="21"/>
      <c r="M19" s="21"/>
      <c r="N19" s="21"/>
      <c r="O19" s="21"/>
    </row>
    <row r="20" spans="3:15" ht="21.6" x14ac:dyDescent="0.15">
      <c r="D20" s="36">
        <v>0</v>
      </c>
      <c r="E20" s="1"/>
      <c r="F20" s="1"/>
      <c r="G20" s="25">
        <f>IFERROR(ROUNDDOWN(G21/10000,0),"")</f>
        <v>0</v>
      </c>
      <c r="H20" s="26">
        <f>IFERROR(ROUNDDOWN(H21/5000,0),"")</f>
        <v>0</v>
      </c>
      <c r="I20" s="26">
        <f>IFERROR(ROUNDDOWN(I21/1000,0),"")</f>
        <v>0</v>
      </c>
      <c r="J20" s="26">
        <f>IFERROR(ROUNDDOWN(J21/500,0),"")</f>
        <v>0</v>
      </c>
      <c r="K20" s="26">
        <f>IFERROR(ROUNDDOWN(K21/100,0),"")</f>
        <v>0</v>
      </c>
      <c r="L20" s="26">
        <f>IFERROR(ROUNDDOWN(L21/50,0),"")</f>
        <v>0</v>
      </c>
      <c r="M20" s="26">
        <f>IFERROR(ROUNDDOWN(M21/10,0),"")</f>
        <v>0</v>
      </c>
      <c r="N20" s="26">
        <f>IFERROR(ROUNDDOWN(N21/5,0),"")</f>
        <v>0</v>
      </c>
      <c r="O20" s="26">
        <f>IFERROR(ROUNDDOWN(O21/1,0),"")</f>
        <v>0</v>
      </c>
    </row>
    <row r="21" spans="3:15" hidden="1" x14ac:dyDescent="0.15">
      <c r="D21"/>
      <c r="E21"/>
      <c r="F21"/>
      <c r="G21" s="3" t="str">
        <f>IFERROR(RIGHT(D20,8),"")</f>
        <v>0</v>
      </c>
      <c r="H21" s="4" t="str">
        <f>IFERROR(RIGHT(D20,4),"")</f>
        <v>0</v>
      </c>
      <c r="I21" s="6" t="str">
        <f>IFERROR(IF(H22&gt;=0,H22,H21),"")</f>
        <v>0</v>
      </c>
      <c r="J21" s="4" t="str">
        <f>IFERROR(RIGHT(D20,3),"")</f>
        <v>0</v>
      </c>
      <c r="K21" s="6" t="str">
        <f>IFERROR(IF(J22&gt;=0,J22,J21),"")</f>
        <v>0</v>
      </c>
      <c r="L21" s="4" t="str">
        <f>IFERROR(RIGHT(D20,2),"")</f>
        <v>0</v>
      </c>
      <c r="M21" s="6" t="str">
        <f>IFERROR(IF(L22&gt;=0,L22,L21),"")</f>
        <v>0</v>
      </c>
      <c r="N21" s="4" t="str">
        <f>IFERROR(RIGHT(D20,1),"")</f>
        <v>0</v>
      </c>
      <c r="O21" s="6" t="str">
        <f>IFERROR(IF(N22&gt;=0,N22,N21),"")</f>
        <v>0</v>
      </c>
    </row>
    <row r="22" spans="3:15" hidden="1" x14ac:dyDescent="0.15">
      <c r="D22"/>
      <c r="E22"/>
      <c r="F22"/>
      <c r="G22" s="7"/>
      <c r="H22" s="8">
        <f>IFERROR(RIGHT(D20,4)-5000,"")</f>
        <v>-5000</v>
      </c>
      <c r="I22" s="8"/>
      <c r="J22" s="8">
        <f>IFERROR(RIGHT(D20,3)-500,"")</f>
        <v>-500</v>
      </c>
      <c r="K22" s="8"/>
      <c r="L22" s="8">
        <f>IFERROR(RIGHT(D20,2)-50,"")</f>
        <v>-50</v>
      </c>
      <c r="M22" s="8"/>
      <c r="N22" s="8">
        <f>IFERROR(RIGHT(D20,1)-5,"")</f>
        <v>-5</v>
      </c>
      <c r="O22" s="8"/>
    </row>
    <row r="23" spans="3:15" hidden="1" x14ac:dyDescent="0.15">
      <c r="D23"/>
      <c r="E23"/>
      <c r="F23"/>
    </row>
    <row r="24" spans="3:15" ht="3.3" customHeight="1" x14ac:dyDescent="0.15">
      <c r="D24" s="9"/>
      <c r="G24" s="4"/>
      <c r="H24" s="4"/>
      <c r="I24" s="4"/>
      <c r="J24" s="4"/>
      <c r="K24" s="4"/>
      <c r="L24" s="4"/>
      <c r="M24" s="4"/>
      <c r="N24" s="4"/>
      <c r="O24" s="4"/>
    </row>
    <row r="25" spans="3:15" x14ac:dyDescent="0.15">
      <c r="C25" s="10" t="s">
        <v>0</v>
      </c>
      <c r="D25" s="16">
        <f>D4+D8+D12+D16+D20</f>
        <v>396590</v>
      </c>
      <c r="G25" s="23">
        <f>G4+G8+G12+G16+G20</f>
        <v>38</v>
      </c>
      <c r="H25" s="15">
        <f t="shared" ref="H25:O25" si="0">IFERROR(H4+H8+H12+H16+H20,"")</f>
        <v>1</v>
      </c>
      <c r="I25" s="15">
        <f t="shared" si="0"/>
        <v>10</v>
      </c>
      <c r="J25" s="15">
        <f t="shared" si="0"/>
        <v>2</v>
      </c>
      <c r="K25" s="15">
        <f t="shared" si="0"/>
        <v>4</v>
      </c>
      <c r="L25" s="15">
        <f t="shared" si="0"/>
        <v>3</v>
      </c>
      <c r="M25" s="15">
        <f t="shared" si="0"/>
        <v>2</v>
      </c>
      <c r="N25" s="15">
        <f t="shared" si="0"/>
        <v>3</v>
      </c>
      <c r="O25" s="15">
        <f t="shared" si="0"/>
        <v>5</v>
      </c>
    </row>
    <row r="26" spans="3:15" ht="3.95" customHeight="1" x14ac:dyDescent="0.15"/>
    <row r="27" spans="3:15" x14ac:dyDescent="0.15">
      <c r="D27" s="17">
        <v>10000</v>
      </c>
      <c r="E27" s="23">
        <f>G$25</f>
        <v>38</v>
      </c>
      <c r="F27" s="34">
        <f>IFERROR(D27*E27,"")</f>
        <v>380000</v>
      </c>
      <c r="G27" s="21"/>
    </row>
    <row r="28" spans="3:15" x14ac:dyDescent="0.15">
      <c r="D28" s="17">
        <v>5000</v>
      </c>
      <c r="E28" s="23">
        <f>H$25</f>
        <v>1</v>
      </c>
      <c r="F28" s="34">
        <f t="shared" ref="F28:F35" si="1">IFERROR(D28*E28,"")</f>
        <v>5000</v>
      </c>
      <c r="G28" s="21"/>
    </row>
    <row r="29" spans="3:15" x14ac:dyDescent="0.15">
      <c r="D29" s="17">
        <v>1000</v>
      </c>
      <c r="E29" s="23">
        <f>I$25</f>
        <v>10</v>
      </c>
      <c r="F29" s="34">
        <f t="shared" si="1"/>
        <v>10000</v>
      </c>
      <c r="G29" s="21"/>
    </row>
    <row r="30" spans="3:15" x14ac:dyDescent="0.15">
      <c r="D30" s="18">
        <v>500</v>
      </c>
      <c r="E30" s="23">
        <f>J$25</f>
        <v>2</v>
      </c>
      <c r="F30" s="34">
        <f t="shared" si="1"/>
        <v>1000</v>
      </c>
      <c r="G30" s="21"/>
    </row>
    <row r="31" spans="3:15" x14ac:dyDescent="0.15">
      <c r="D31" s="18">
        <v>100</v>
      </c>
      <c r="E31" s="23">
        <f>K$25</f>
        <v>4</v>
      </c>
      <c r="F31" s="34">
        <f t="shared" si="1"/>
        <v>400</v>
      </c>
      <c r="G31" s="21"/>
    </row>
    <row r="32" spans="3:15" x14ac:dyDescent="0.15">
      <c r="D32" s="18">
        <v>50</v>
      </c>
      <c r="E32" s="23">
        <f>L$25</f>
        <v>3</v>
      </c>
      <c r="F32" s="34">
        <f t="shared" si="1"/>
        <v>150</v>
      </c>
      <c r="G32" s="21"/>
    </row>
    <row r="33" spans="4:7" x14ac:dyDescent="0.15">
      <c r="D33" s="18">
        <v>10</v>
      </c>
      <c r="E33" s="23">
        <f>M$25</f>
        <v>2</v>
      </c>
      <c r="F33" s="34">
        <f t="shared" si="1"/>
        <v>20</v>
      </c>
      <c r="G33" s="21"/>
    </row>
    <row r="34" spans="4:7" x14ac:dyDescent="0.15">
      <c r="D34" s="18">
        <v>5</v>
      </c>
      <c r="E34" s="23">
        <f>N$25</f>
        <v>3</v>
      </c>
      <c r="F34" s="34">
        <f t="shared" si="1"/>
        <v>15</v>
      </c>
      <c r="G34" s="21"/>
    </row>
    <row r="35" spans="4:7" x14ac:dyDescent="0.15">
      <c r="D35" s="18">
        <v>1</v>
      </c>
      <c r="E35" s="23">
        <f>O$25</f>
        <v>5</v>
      </c>
      <c r="F35" s="34">
        <f t="shared" si="1"/>
        <v>5</v>
      </c>
      <c r="G35" s="21"/>
    </row>
    <row r="36" spans="4:7" x14ac:dyDescent="0.15">
      <c r="F36" s="34">
        <f>SUM(F27:F35)</f>
        <v>396590</v>
      </c>
      <c r="G36" s="21" t="str">
        <f>IF(D25=F36,"〇","×")</f>
        <v>〇</v>
      </c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金種表1</vt:lpstr>
      <vt:lpstr>金種表２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木村裕一</dc:creator>
  <cp:lastModifiedBy>木村裕一</cp:lastModifiedBy>
  <dcterms:created xsi:type="dcterms:W3CDTF">2019-08-27T11:45:09Z</dcterms:created>
  <dcterms:modified xsi:type="dcterms:W3CDTF">2019-08-30T12:56:46Z</dcterms:modified>
</cp:coreProperties>
</file>