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0487" windowHeight="7776" activeTab="2"/>
  </bookViews>
  <sheets>
    <sheet name="使い方" sheetId="8" r:id="rId1"/>
    <sheet name="社会保険料診断" sheetId="9" r:id="rId2"/>
    <sheet name="所得税診断" sheetId="10" r:id="rId3"/>
    <sheet name="源泉徴収税額" sheetId="5" state="hidden" r:id="rId4"/>
    <sheet name="健康保険料率" sheetId="6" state="hidden" r:id="rId5"/>
  </sheets>
  <definedNames>
    <definedName name="被扶養者0人">#REF!</definedName>
    <definedName name="被扶養者1人">#REF!</definedName>
    <definedName name="被扶養者2人">#REF!</definedName>
    <definedName name="被扶養者３人">#REF!</definedName>
    <definedName name="被扶養者4人">#REF!</definedName>
    <definedName name="被扶養者5人">#REF!</definedName>
    <definedName name="被扶養者6人">#REF!</definedName>
    <definedName name="被扶養者7人">#REF!</definedName>
  </definedNames>
  <calcPr calcId="152511"/>
</workbook>
</file>

<file path=xl/calcChain.xml><?xml version="1.0" encoding="utf-8"?>
<calcChain xmlns="http://schemas.openxmlformats.org/spreadsheetml/2006/main">
  <c r="Q4" i="10" l="1"/>
  <c r="L7" i="5"/>
  <c r="L313" i="5" l="1"/>
  <c r="L309" i="5"/>
  <c r="L310" i="5" s="1"/>
  <c r="L311" i="5" s="1"/>
  <c r="L296" i="5" s="1"/>
  <c r="E317" i="5"/>
  <c r="F317" i="5"/>
  <c r="G317" i="5"/>
  <c r="H317" i="5"/>
  <c r="I317" i="5"/>
  <c r="J317" i="5"/>
  <c r="K317" i="5"/>
  <c r="D317" i="5"/>
  <c r="E313" i="5"/>
  <c r="F313" i="5"/>
  <c r="G313" i="5"/>
  <c r="H313" i="5"/>
  <c r="I313" i="5"/>
  <c r="J313" i="5"/>
  <c r="K313" i="5"/>
  <c r="D313" i="5"/>
  <c r="E309" i="5"/>
  <c r="F309" i="5"/>
  <c r="G309" i="5"/>
  <c r="H309" i="5"/>
  <c r="I309" i="5"/>
  <c r="J309" i="5"/>
  <c r="K309" i="5"/>
  <c r="D309" i="5"/>
  <c r="L305" i="5"/>
  <c r="K305" i="5"/>
  <c r="J305" i="5"/>
  <c r="I305" i="5"/>
  <c r="H305" i="5"/>
  <c r="G305" i="5"/>
  <c r="F305" i="5"/>
  <c r="E305" i="5"/>
  <c r="D305" i="5"/>
  <c r="F8" i="9"/>
  <c r="F7" i="9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21" i="6"/>
  <c r="N22" i="6"/>
  <c r="N23" i="6"/>
  <c r="N24" i="6"/>
  <c r="N25" i="6"/>
  <c r="N26" i="6"/>
  <c r="N15" i="6"/>
  <c r="N16" i="6"/>
  <c r="N17" i="6"/>
  <c r="N18" i="6"/>
  <c r="N19" i="6"/>
  <c r="N20" i="6"/>
  <c r="N13" i="6"/>
  <c r="N14" i="6"/>
  <c r="N12" i="6"/>
  <c r="L14" i="9"/>
  <c r="F14" i="9"/>
  <c r="E14" i="9" s="1"/>
  <c r="G2" i="6" l="1"/>
  <c r="E2" i="6"/>
  <c r="K2" i="6"/>
  <c r="E5" i="10"/>
  <c r="F17" i="10"/>
  <c r="K15" i="6" l="1"/>
  <c r="O61" i="6"/>
  <c r="O60" i="6"/>
  <c r="O59" i="6"/>
  <c r="K44" i="6" l="1"/>
  <c r="K40" i="6"/>
  <c r="K36" i="6"/>
  <c r="K32" i="6"/>
  <c r="K28" i="6"/>
  <c r="K24" i="6"/>
  <c r="K20" i="6"/>
  <c r="L2" i="6"/>
  <c r="L17" i="6" s="1"/>
  <c r="K16" i="6"/>
  <c r="K42" i="6"/>
  <c r="K38" i="6"/>
  <c r="K34" i="6"/>
  <c r="K30" i="6"/>
  <c r="K26" i="6"/>
  <c r="K22" i="6"/>
  <c r="K18" i="6"/>
  <c r="K45" i="6"/>
  <c r="K43" i="6"/>
  <c r="K41" i="6"/>
  <c r="K39" i="6"/>
  <c r="K37" i="6"/>
  <c r="K35" i="6"/>
  <c r="K33" i="6"/>
  <c r="K31" i="6"/>
  <c r="K29" i="6"/>
  <c r="K27" i="6"/>
  <c r="K25" i="6"/>
  <c r="K23" i="6"/>
  <c r="K21" i="6"/>
  <c r="K19" i="6"/>
  <c r="K17" i="6"/>
  <c r="L44" i="6"/>
  <c r="L36" i="6"/>
  <c r="L28" i="6"/>
  <c r="L20" i="6"/>
  <c r="L41" i="6"/>
  <c r="L33" i="6"/>
  <c r="L25" i="6"/>
  <c r="L21" i="6" l="1"/>
  <c r="L29" i="6"/>
  <c r="L37" i="6"/>
  <c r="L45" i="6"/>
  <c r="L24" i="6"/>
  <c r="L32" i="6"/>
  <c r="L40" i="6"/>
  <c r="L19" i="6"/>
  <c r="L23" i="6"/>
  <c r="L27" i="6"/>
  <c r="L31" i="6"/>
  <c r="L35" i="6"/>
  <c r="L39" i="6"/>
  <c r="L43" i="6"/>
  <c r="L18" i="6"/>
  <c r="L22" i="6"/>
  <c r="L26" i="6"/>
  <c r="L30" i="6"/>
  <c r="L34" i="6"/>
  <c r="L38" i="6"/>
  <c r="L42" i="6"/>
  <c r="L16" i="6"/>
  <c r="L15" i="6"/>
  <c r="O58" i="6" l="1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E54" i="6" l="1"/>
  <c r="E14" i="6"/>
  <c r="G39" i="6" l="1"/>
  <c r="G59" i="6"/>
  <c r="G61" i="6"/>
  <c r="G60" i="6"/>
  <c r="E16" i="6"/>
  <c r="E60" i="6"/>
  <c r="E59" i="6"/>
  <c r="E61" i="6"/>
  <c r="E38" i="6"/>
  <c r="G15" i="6"/>
  <c r="E27" i="6"/>
  <c r="E46" i="6"/>
  <c r="E30" i="6"/>
  <c r="E25" i="6"/>
  <c r="E58" i="6"/>
  <c r="E50" i="6"/>
  <c r="E42" i="6"/>
  <c r="E34" i="6"/>
  <c r="E22" i="6"/>
  <c r="G55" i="6"/>
  <c r="E12" i="6"/>
  <c r="E17" i="6"/>
  <c r="E19" i="6"/>
  <c r="E56" i="6"/>
  <c r="E52" i="6"/>
  <c r="E48" i="6"/>
  <c r="E44" i="6"/>
  <c r="E40" i="6"/>
  <c r="E36" i="6"/>
  <c r="E32" i="6"/>
  <c r="E26" i="6"/>
  <c r="E18" i="6"/>
  <c r="F2" i="6"/>
  <c r="E29" i="6"/>
  <c r="E21" i="6"/>
  <c r="E13" i="6"/>
  <c r="E23" i="6"/>
  <c r="E15" i="6"/>
  <c r="E57" i="6"/>
  <c r="E55" i="6"/>
  <c r="E53" i="6"/>
  <c r="E51" i="6"/>
  <c r="E49" i="6"/>
  <c r="E47" i="6"/>
  <c r="E45" i="6"/>
  <c r="E43" i="6"/>
  <c r="E41" i="6"/>
  <c r="E39" i="6"/>
  <c r="E37" i="6"/>
  <c r="E35" i="6"/>
  <c r="E33" i="6"/>
  <c r="E31" i="6"/>
  <c r="E28" i="6"/>
  <c r="E24" i="6"/>
  <c r="E20" i="6"/>
  <c r="I2" i="6"/>
  <c r="G28" i="6"/>
  <c r="G47" i="6"/>
  <c r="G31" i="6"/>
  <c r="G22" i="6"/>
  <c r="H2" i="6"/>
  <c r="G51" i="6"/>
  <c r="G43" i="6"/>
  <c r="G35" i="6"/>
  <c r="G23" i="6"/>
  <c r="G30" i="6"/>
  <c r="G14" i="6"/>
  <c r="G20" i="6"/>
  <c r="G57" i="6"/>
  <c r="G53" i="6"/>
  <c r="G49" i="6"/>
  <c r="G45" i="6"/>
  <c r="G41" i="6"/>
  <c r="G37" i="6"/>
  <c r="G33" i="6"/>
  <c r="G27" i="6"/>
  <c r="G19" i="6"/>
  <c r="G26" i="6"/>
  <c r="G18" i="6"/>
  <c r="G12" i="6"/>
  <c r="G24" i="6"/>
  <c r="G16" i="6"/>
  <c r="G58" i="6"/>
  <c r="G56" i="6"/>
  <c r="G54" i="6"/>
  <c r="G52" i="6"/>
  <c r="G50" i="6"/>
  <c r="G48" i="6"/>
  <c r="G46" i="6"/>
  <c r="G44" i="6"/>
  <c r="G42" i="6"/>
  <c r="G40" i="6"/>
  <c r="G38" i="6"/>
  <c r="G36" i="6"/>
  <c r="G34" i="6"/>
  <c r="G32" i="6"/>
  <c r="G29" i="6"/>
  <c r="G25" i="6"/>
  <c r="G21" i="6"/>
  <c r="G17" i="6"/>
  <c r="G13" i="6"/>
  <c r="J2" i="6"/>
  <c r="J61" i="6" l="1"/>
  <c r="J60" i="6"/>
  <c r="J59" i="6"/>
  <c r="H13" i="6"/>
  <c r="H61" i="6"/>
  <c r="H60" i="6"/>
  <c r="H59" i="6"/>
  <c r="F14" i="6"/>
  <c r="F61" i="6"/>
  <c r="F60" i="6"/>
  <c r="F59" i="6"/>
  <c r="I14" i="6"/>
  <c r="I59" i="6"/>
  <c r="I61" i="6"/>
  <c r="I60" i="6"/>
  <c r="I53" i="6"/>
  <c r="I37" i="6"/>
  <c r="I21" i="6"/>
  <c r="I45" i="6"/>
  <c r="I28" i="6"/>
  <c r="F34" i="6"/>
  <c r="F37" i="6"/>
  <c r="F17" i="6"/>
  <c r="H55" i="6"/>
  <c r="F53" i="6"/>
  <c r="F50" i="6"/>
  <c r="F25" i="6"/>
  <c r="H28" i="6"/>
  <c r="F57" i="6"/>
  <c r="F45" i="6"/>
  <c r="F58" i="6"/>
  <c r="F42" i="6"/>
  <c r="F29" i="6"/>
  <c r="F21" i="6"/>
  <c r="F13" i="6"/>
  <c r="H44" i="6"/>
  <c r="H39" i="6"/>
  <c r="H20" i="6"/>
  <c r="F55" i="6"/>
  <c r="F49" i="6"/>
  <c r="F41" i="6"/>
  <c r="F33" i="6"/>
  <c r="F54" i="6"/>
  <c r="F46" i="6"/>
  <c r="F38" i="6"/>
  <c r="F12" i="6"/>
  <c r="F27" i="6"/>
  <c r="F23" i="6"/>
  <c r="F19" i="6"/>
  <c r="F15" i="6"/>
  <c r="H52" i="6"/>
  <c r="H36" i="6"/>
  <c r="H47" i="6"/>
  <c r="H31" i="6"/>
  <c r="H24" i="6"/>
  <c r="H16" i="6"/>
  <c r="I19" i="6"/>
  <c r="I57" i="6"/>
  <c r="I49" i="6"/>
  <c r="I41" i="6"/>
  <c r="I33" i="6"/>
  <c r="I20" i="6"/>
  <c r="I27" i="6"/>
  <c r="I29" i="6"/>
  <c r="I13" i="6"/>
  <c r="I55" i="6"/>
  <c r="I51" i="6"/>
  <c r="I47" i="6"/>
  <c r="I43" i="6"/>
  <c r="I39" i="6"/>
  <c r="I35" i="6"/>
  <c r="I31" i="6"/>
  <c r="I24" i="6"/>
  <c r="I16" i="6"/>
  <c r="I12" i="6"/>
  <c r="I23" i="6"/>
  <c r="I15" i="6"/>
  <c r="I25" i="6"/>
  <c r="I17" i="6"/>
  <c r="I58" i="6"/>
  <c r="I56" i="6"/>
  <c r="I54" i="6"/>
  <c r="I52" i="6"/>
  <c r="I50" i="6"/>
  <c r="I48" i="6"/>
  <c r="I46" i="6"/>
  <c r="I44" i="6"/>
  <c r="I42" i="6"/>
  <c r="I40" i="6"/>
  <c r="I38" i="6"/>
  <c r="I36" i="6"/>
  <c r="I34" i="6"/>
  <c r="I32" i="6"/>
  <c r="I30" i="6"/>
  <c r="I26" i="6"/>
  <c r="I22" i="6"/>
  <c r="I18" i="6"/>
  <c r="F51" i="6"/>
  <c r="F47" i="6"/>
  <c r="F43" i="6"/>
  <c r="F39" i="6"/>
  <c r="F35" i="6"/>
  <c r="F31" i="6"/>
  <c r="F56" i="6"/>
  <c r="F52" i="6"/>
  <c r="F48" i="6"/>
  <c r="F44" i="6"/>
  <c r="F40" i="6"/>
  <c r="F36" i="6"/>
  <c r="F32" i="6"/>
  <c r="F30" i="6"/>
  <c r="F28" i="6"/>
  <c r="F26" i="6"/>
  <c r="F24" i="6"/>
  <c r="F22" i="6"/>
  <c r="F20" i="6"/>
  <c r="F18" i="6"/>
  <c r="F16" i="6"/>
  <c r="H56" i="6"/>
  <c r="H48" i="6"/>
  <c r="H40" i="6"/>
  <c r="H32" i="6"/>
  <c r="H51" i="6"/>
  <c r="H43" i="6"/>
  <c r="H35" i="6"/>
  <c r="H30" i="6"/>
  <c r="H26" i="6"/>
  <c r="H22" i="6"/>
  <c r="H18" i="6"/>
  <c r="H14" i="6"/>
  <c r="H58" i="6"/>
  <c r="H54" i="6"/>
  <c r="H50" i="6"/>
  <c r="H46" i="6"/>
  <c r="H42" i="6"/>
  <c r="H38" i="6"/>
  <c r="H34" i="6"/>
  <c r="H57" i="6"/>
  <c r="H53" i="6"/>
  <c r="H49" i="6"/>
  <c r="H45" i="6"/>
  <c r="H41" i="6"/>
  <c r="H37" i="6"/>
  <c r="H33" i="6"/>
  <c r="H12" i="6"/>
  <c r="H29" i="6"/>
  <c r="H27" i="6"/>
  <c r="H25" i="6"/>
  <c r="H23" i="6"/>
  <c r="H21" i="6"/>
  <c r="H19" i="6"/>
  <c r="H17" i="6"/>
  <c r="H15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E4" i="9" s="1"/>
  <c r="E7" i="9" s="1"/>
  <c r="J29" i="6"/>
  <c r="J12" i="6"/>
  <c r="J30" i="6"/>
  <c r="J32" i="6"/>
  <c r="J34" i="6"/>
  <c r="J36" i="6"/>
  <c r="J38" i="6"/>
  <c r="J40" i="6"/>
  <c r="J42" i="6"/>
  <c r="J44" i="6"/>
  <c r="J46" i="6"/>
  <c r="J48" i="6"/>
  <c r="J50" i="6"/>
  <c r="J52" i="6"/>
  <c r="J54" i="6"/>
  <c r="J56" i="6"/>
  <c r="J58" i="6"/>
  <c r="J31" i="6"/>
  <c r="J33" i="6"/>
  <c r="J35" i="6"/>
  <c r="J37" i="6"/>
  <c r="J39" i="6"/>
  <c r="J41" i="6"/>
  <c r="J43" i="6"/>
  <c r="J45" i="6"/>
  <c r="J47" i="6"/>
  <c r="J49" i="6"/>
  <c r="J51" i="6"/>
  <c r="J53" i="6"/>
  <c r="J55" i="6"/>
  <c r="J57" i="6"/>
  <c r="E5" i="9" l="1"/>
  <c r="E8" i="9" s="1"/>
  <c r="D318" i="5" l="1"/>
  <c r="D319" i="5" s="1"/>
  <c r="D300" i="5" s="1"/>
  <c r="E318" i="5"/>
  <c r="E319" i="5" s="1"/>
  <c r="E300" i="5" s="1"/>
  <c r="G318" i="5"/>
  <c r="G319" i="5" s="1"/>
  <c r="G300" i="5" s="1"/>
  <c r="I318" i="5"/>
  <c r="I319" i="5" s="1"/>
  <c r="I300" i="5" s="1"/>
  <c r="K318" i="5"/>
  <c r="K319" i="5" s="1"/>
  <c r="K300" i="5" s="1"/>
  <c r="F318" i="5"/>
  <c r="F319" i="5" s="1"/>
  <c r="F300" i="5" s="1"/>
  <c r="H318" i="5"/>
  <c r="H319" i="5" s="1"/>
  <c r="H300" i="5" s="1"/>
  <c r="J318" i="5"/>
  <c r="J319" i="5" s="1"/>
  <c r="J300" i="5" s="1"/>
  <c r="K314" i="5"/>
  <c r="K315" i="5" s="1"/>
  <c r="K298" i="5" s="1"/>
  <c r="L314" i="5"/>
  <c r="L315" i="5" s="1"/>
  <c r="D314" i="5"/>
  <c r="E314" i="5"/>
  <c r="G314" i="5"/>
  <c r="I314" i="5"/>
  <c r="F314" i="5"/>
  <c r="H314" i="5"/>
  <c r="J314" i="5"/>
  <c r="E310" i="5"/>
  <c r="G310" i="5"/>
  <c r="I310" i="5"/>
  <c r="K310" i="5"/>
  <c r="K311" i="5" s="1"/>
  <c r="K296" i="5" s="1"/>
  <c r="F310" i="5"/>
  <c r="H310" i="5"/>
  <c r="J310" i="5"/>
  <c r="L306" i="5"/>
  <c r="L307" i="5" s="1"/>
  <c r="L294" i="5" s="1"/>
  <c r="D310" i="5"/>
  <c r="E306" i="5"/>
  <c r="E307" i="5" s="1"/>
  <c r="E294" i="5" s="1"/>
  <c r="G306" i="5"/>
  <c r="G307" i="5" s="1"/>
  <c r="G294" i="5" s="1"/>
  <c r="I306" i="5"/>
  <c r="I307" i="5" s="1"/>
  <c r="I294" i="5" s="1"/>
  <c r="K306" i="5"/>
  <c r="K307" i="5" s="1"/>
  <c r="K294" i="5" s="1"/>
  <c r="F306" i="5"/>
  <c r="F307" i="5" s="1"/>
  <c r="F294" i="5" s="1"/>
  <c r="H306" i="5"/>
  <c r="H307" i="5" s="1"/>
  <c r="H294" i="5" s="1"/>
  <c r="J306" i="5"/>
  <c r="J307" i="5" s="1"/>
  <c r="J294" i="5" s="1"/>
  <c r="D306" i="5"/>
  <c r="D307" i="5" s="1"/>
  <c r="D294" i="5" s="1"/>
  <c r="D311" i="5" l="1"/>
  <c r="D296" i="5" s="1"/>
  <c r="J311" i="5"/>
  <c r="J296" i="5" s="1"/>
  <c r="F311" i="5"/>
  <c r="F296" i="5" s="1"/>
  <c r="I311" i="5"/>
  <c r="I296" i="5" s="1"/>
  <c r="E311" i="5"/>
  <c r="E296" i="5" s="1"/>
  <c r="H315" i="5"/>
  <c r="H298" i="5" s="1"/>
  <c r="I315" i="5"/>
  <c r="I298" i="5" s="1"/>
  <c r="E315" i="5"/>
  <c r="E298" i="5" s="1"/>
  <c r="H311" i="5"/>
  <c r="H296" i="5" s="1"/>
  <c r="G311" i="5"/>
  <c r="G296" i="5" s="1"/>
  <c r="J315" i="5"/>
  <c r="J298" i="5" s="1"/>
  <c r="F315" i="5"/>
  <c r="F298" i="5" s="1"/>
  <c r="G315" i="5"/>
  <c r="G298" i="5" s="1"/>
  <c r="D315" i="5"/>
  <c r="D298" i="5" s="1"/>
  <c r="L300" i="5"/>
  <c r="L298" i="5"/>
  <c r="L299" i="5"/>
  <c r="F5" i="10" l="1"/>
</calcChain>
</file>

<file path=xl/sharedStrings.xml><?xml version="1.0" encoding="utf-8"?>
<sst xmlns="http://schemas.openxmlformats.org/spreadsheetml/2006/main" count="130" uniqueCount="110">
  <si>
    <t>乙</t>
    <rPh sb="0" eb="1">
      <t>オツ</t>
    </rPh>
    <phoneticPr fontId="5"/>
  </si>
  <si>
    <t>介護保険料</t>
    <rPh sb="0" eb="2">
      <t>カイゴ</t>
    </rPh>
    <rPh sb="2" eb="5">
      <t>ホケンリョウ</t>
    </rPh>
    <phoneticPr fontId="5"/>
  </si>
  <si>
    <t>３人</t>
  </si>
  <si>
    <t>４人</t>
  </si>
  <si>
    <t>５人</t>
  </si>
  <si>
    <t>６人</t>
  </si>
  <si>
    <t>７人</t>
  </si>
  <si>
    <t>その月の社会保険料等控除後の給与等の金額</t>
    <rPh sb="2" eb="3">
      <t>ツキ</t>
    </rPh>
    <rPh sb="4" eb="6">
      <t>シャカイ</t>
    </rPh>
    <rPh sb="6" eb="8">
      <t>ホケン</t>
    </rPh>
    <rPh sb="8" eb="9">
      <t>リョウ</t>
    </rPh>
    <rPh sb="9" eb="10">
      <t>トウ</t>
    </rPh>
    <rPh sb="10" eb="12">
      <t>コウジョ</t>
    </rPh>
    <rPh sb="12" eb="13">
      <t>ゴ</t>
    </rPh>
    <rPh sb="14" eb="17">
      <t>キュウヨトウ</t>
    </rPh>
    <rPh sb="18" eb="20">
      <t>キンガク</t>
    </rPh>
    <phoneticPr fontId="5"/>
  </si>
  <si>
    <t>甲</t>
    <rPh sb="0" eb="1">
      <t>コウ</t>
    </rPh>
    <phoneticPr fontId="5"/>
  </si>
  <si>
    <t>扶　　養　　親　　族　　等　　の　　数</t>
    <rPh sb="0" eb="1">
      <t>ヨウ</t>
    </rPh>
    <rPh sb="3" eb="4">
      <t>マモル</t>
    </rPh>
    <rPh sb="6" eb="7">
      <t>オヤ</t>
    </rPh>
    <rPh sb="9" eb="10">
      <t>ゾク</t>
    </rPh>
    <rPh sb="12" eb="13">
      <t>ナド</t>
    </rPh>
    <rPh sb="18" eb="19">
      <t>カズ</t>
    </rPh>
    <phoneticPr fontId="5"/>
  </si>
  <si>
    <t>０人</t>
    <rPh sb="1" eb="2">
      <t>ニン</t>
    </rPh>
    <phoneticPr fontId="5"/>
  </si>
  <si>
    <t>１人</t>
    <rPh sb="0" eb="2">
      <t>ヒトリ</t>
    </rPh>
    <phoneticPr fontId="5"/>
  </si>
  <si>
    <t>２人</t>
    <rPh sb="0" eb="2">
      <t>フタリ</t>
    </rPh>
    <phoneticPr fontId="5"/>
  </si>
  <si>
    <t>以上</t>
    <rPh sb="0" eb="2">
      <t>イジョウ</t>
    </rPh>
    <phoneticPr fontId="5"/>
  </si>
  <si>
    <t>未満</t>
    <rPh sb="0" eb="2">
      <t>ミマン</t>
    </rPh>
    <phoneticPr fontId="5"/>
  </si>
  <si>
    <t>税　　　額</t>
    <rPh sb="0" eb="1">
      <t>ゼイ</t>
    </rPh>
    <rPh sb="4" eb="5">
      <t>ガク</t>
    </rPh>
    <phoneticPr fontId="5"/>
  </si>
  <si>
    <t>税　額</t>
    <rPh sb="0" eb="1">
      <t>ゼイ</t>
    </rPh>
    <rPh sb="2" eb="3">
      <t>ガク</t>
    </rPh>
    <phoneticPr fontId="5"/>
  </si>
  <si>
    <t>山形県</t>
  </si>
  <si>
    <t>健保(A)</t>
  </si>
  <si>
    <t>(A)の折半</t>
  </si>
  <si>
    <t>介護(B)</t>
  </si>
  <si>
    <t>(B)の折半</t>
  </si>
  <si>
    <t>(A)+(B)</t>
  </si>
  <si>
    <t>(A)+(B)の</t>
  </si>
  <si>
    <t>負担率</t>
  </si>
  <si>
    <t>折半負担率</t>
  </si>
  <si>
    <t>健　康　保　険</t>
    <rPh sb="0" eb="3">
      <t>ケンコウ</t>
    </rPh>
    <rPh sb="4" eb="7">
      <t>ホケン</t>
    </rPh>
    <phoneticPr fontId="5"/>
  </si>
  <si>
    <t>等級</t>
    <rPh sb="0" eb="2">
      <t>トウキュウ</t>
    </rPh>
    <phoneticPr fontId="5"/>
  </si>
  <si>
    <t>報酬月額</t>
    <rPh sb="0" eb="2">
      <t>ホウシュウ</t>
    </rPh>
    <rPh sb="2" eb="4">
      <t>ゲツガク</t>
    </rPh>
    <phoneticPr fontId="5"/>
  </si>
  <si>
    <t>健康保険料</t>
    <rPh sb="0" eb="2">
      <t>ケンコウ</t>
    </rPh>
    <rPh sb="2" eb="5">
      <t>ホケンリョウ</t>
    </rPh>
    <phoneticPr fontId="5"/>
  </si>
  <si>
    <t>事業主および被保険者
折半負担額</t>
    <rPh sb="0" eb="3">
      <t>ジギョウヌシ</t>
    </rPh>
    <rPh sb="6" eb="10">
      <t>ヒ</t>
    </rPh>
    <rPh sb="11" eb="13">
      <t>セッパン</t>
    </rPh>
    <rPh sb="13" eb="15">
      <t>フタン</t>
    </rPh>
    <rPh sb="15" eb="16">
      <t>ガク</t>
    </rPh>
    <phoneticPr fontId="5"/>
  </si>
  <si>
    <t>健康保険料
＋
介護保険料</t>
    <rPh sb="0" eb="2">
      <t>ケンコウ</t>
    </rPh>
    <rPh sb="2" eb="5">
      <t>ホケンリョウ</t>
    </rPh>
    <rPh sb="8" eb="10">
      <t>カイゴ</t>
    </rPh>
    <rPh sb="10" eb="13">
      <t>ホケンリョウ</t>
    </rPh>
    <phoneticPr fontId="5"/>
  </si>
  <si>
    <r>
      <t>以上</t>
    </r>
    <r>
      <rPr>
        <sz val="9"/>
        <rFont val="ＭＳ Ｐゴシック"/>
        <family val="3"/>
        <charset val="128"/>
      </rPr>
      <t>(円)</t>
    </r>
    <rPh sb="0" eb="2">
      <t>イジョウ</t>
    </rPh>
    <phoneticPr fontId="5"/>
  </si>
  <si>
    <r>
      <t>未満</t>
    </r>
    <r>
      <rPr>
        <sz val="9"/>
        <rFont val="ＭＳ Ｐゴシック"/>
        <family val="3"/>
        <charset val="128"/>
      </rPr>
      <t>(円)</t>
    </r>
    <rPh sb="0" eb="2">
      <t>ミマン</t>
    </rPh>
    <phoneticPr fontId="5"/>
  </si>
  <si>
    <t>(円)</t>
  </si>
  <si>
    <t>(円)</t>
    <rPh sb="1" eb="2">
      <t>エン</t>
    </rPh>
    <phoneticPr fontId="5"/>
  </si>
  <si>
    <t>標準報酬(円)</t>
    <phoneticPr fontId="5"/>
  </si>
  <si>
    <t>(円)</t>
    <phoneticPr fontId="5"/>
  </si>
  <si>
    <t>所得税</t>
    <rPh sb="0" eb="3">
      <t>ショトクゼイ</t>
    </rPh>
    <phoneticPr fontId="3"/>
  </si>
  <si>
    <t>厚生年金保険料</t>
    <rPh sb="0" eb="2">
      <t>コウセイ</t>
    </rPh>
    <rPh sb="2" eb="4">
      <t>ネンキン</t>
    </rPh>
    <rPh sb="4" eb="7">
      <t>ホケンリョウ</t>
    </rPh>
    <phoneticPr fontId="3"/>
  </si>
  <si>
    <t>健康保険は都道府県単位で保険料率が異なります</t>
    <rPh sb="0" eb="2">
      <t>ケンコウ</t>
    </rPh>
    <rPh sb="2" eb="4">
      <t>ホケン</t>
    </rPh>
    <rPh sb="5" eb="9">
      <t>トドウフケン</t>
    </rPh>
    <rPh sb="9" eb="11">
      <t>タンイ</t>
    </rPh>
    <rPh sb="12" eb="15">
      <t>ホケンリョウ</t>
    </rPh>
    <rPh sb="15" eb="16">
      <t>リツ</t>
    </rPh>
    <rPh sb="17" eb="18">
      <t>コト</t>
    </rPh>
    <phoneticPr fontId="5"/>
  </si>
  <si>
    <t>乙</t>
    <rPh sb="0" eb="1">
      <t>オツ</t>
    </rPh>
    <phoneticPr fontId="3"/>
  </si>
  <si>
    <t>超えた金額</t>
    <rPh sb="0" eb="1">
      <t>コ</t>
    </rPh>
    <rPh sb="3" eb="5">
      <t>キンガク</t>
    </rPh>
    <phoneticPr fontId="3"/>
  </si>
  <si>
    <t>加算分</t>
    <rPh sb="0" eb="2">
      <t>カサン</t>
    </rPh>
    <rPh sb="2" eb="3">
      <t>ブン</t>
    </rPh>
    <phoneticPr fontId="3"/>
  </si>
  <si>
    <t>介護保険2号被保険者に該当しない場合</t>
    <rPh sb="0" eb="2">
      <t>カイゴ</t>
    </rPh>
    <rPh sb="2" eb="4">
      <t>ホケン</t>
    </rPh>
    <rPh sb="5" eb="6">
      <t>ゴウ</t>
    </rPh>
    <rPh sb="6" eb="10">
      <t>ヒ</t>
    </rPh>
    <rPh sb="11" eb="13">
      <t>ガイトウ</t>
    </rPh>
    <rPh sb="16" eb="18">
      <t>バアイ</t>
    </rPh>
    <phoneticPr fontId="5"/>
  </si>
  <si>
    <t>介護保険2号被保険者に該当する場合</t>
    <rPh sb="15" eb="17">
      <t>バアイ</t>
    </rPh>
    <phoneticPr fontId="5"/>
  </si>
  <si>
    <t>全国健康保険協会</t>
    <rPh sb="0" eb="2">
      <t>ゼンコク</t>
    </rPh>
    <rPh sb="2" eb="4">
      <t>ケンコウ</t>
    </rPh>
    <rPh sb="4" eb="6">
      <t>ホケン</t>
    </rPh>
    <rPh sb="6" eb="8">
      <t>キョウカイ</t>
    </rPh>
    <phoneticPr fontId="5"/>
  </si>
  <si>
    <t>厚生年金保険料</t>
    <rPh sb="0" eb="2">
      <t>コウセイ</t>
    </rPh>
    <phoneticPr fontId="12"/>
  </si>
  <si>
    <t>一般・坑内員・船員</t>
    <rPh sb="0" eb="2">
      <t>イッパン</t>
    </rPh>
    <rPh sb="3" eb="5">
      <t>コウナイ</t>
    </rPh>
    <rPh sb="5" eb="6">
      <t>イン</t>
    </rPh>
    <rPh sb="7" eb="9">
      <t>センイン</t>
    </rPh>
    <phoneticPr fontId="5"/>
  </si>
  <si>
    <t>平成31年分　国税庁　源泉徴収税額票より</t>
    <rPh sb="0" eb="2">
      <t>ヘイセイ</t>
    </rPh>
    <rPh sb="4" eb="6">
      <t>ネンブン</t>
    </rPh>
    <rPh sb="7" eb="10">
      <t>コクゼイチョウ</t>
    </rPh>
    <rPh sb="11" eb="13">
      <t>ゲンセン</t>
    </rPh>
    <rPh sb="13" eb="15">
      <t>チョウシュウ</t>
    </rPh>
    <rPh sb="15" eb="17">
      <t>ゼイガク</t>
    </rPh>
    <rPh sb="17" eb="18">
      <t>ヒョウ</t>
    </rPh>
    <phoneticPr fontId="5"/>
  </si>
  <si>
    <t>保険料診断</t>
    <rPh sb="0" eb="3">
      <t>ホケンリョウ</t>
    </rPh>
    <rPh sb="3" eb="5">
      <t>シンダン</t>
    </rPh>
    <phoneticPr fontId="3"/>
  </si>
  <si>
    <t>40歳以上65歳未満の人</t>
    <rPh sb="2" eb="3">
      <t>サイ</t>
    </rPh>
    <rPh sb="3" eb="5">
      <t>イジョウ</t>
    </rPh>
    <rPh sb="7" eb="8">
      <t>サイ</t>
    </rPh>
    <rPh sb="8" eb="10">
      <t>ミマン</t>
    </rPh>
    <rPh sb="11" eb="12">
      <t>ヒト</t>
    </rPh>
    <phoneticPr fontId="3"/>
  </si>
  <si>
    <t>健康保険料</t>
    <rPh sb="0" eb="2">
      <t>ケンコウ</t>
    </rPh>
    <rPh sb="2" eb="5">
      <t>ホケンリョウ</t>
    </rPh>
    <phoneticPr fontId="3"/>
  </si>
  <si>
    <t>標準報酬月額を入力</t>
    <rPh sb="0" eb="2">
      <t>ヒョウジュン</t>
    </rPh>
    <rPh sb="2" eb="4">
      <t>ホウシュウ</t>
    </rPh>
    <rPh sb="4" eb="6">
      <t>ゲツガク</t>
    </rPh>
    <rPh sb="7" eb="9">
      <t>ニュウリョク</t>
    </rPh>
    <phoneticPr fontId="5"/>
  </si>
  <si>
    <t>総支給額を入力</t>
    <rPh sb="0" eb="3">
      <t>ソウシキュウ</t>
    </rPh>
    <rPh sb="3" eb="4">
      <t>ガク</t>
    </rPh>
    <rPh sb="5" eb="7">
      <t>ニュウリョク</t>
    </rPh>
    <phoneticPr fontId="5"/>
  </si>
  <si>
    <t>雇用保険料</t>
    <rPh sb="0" eb="2">
      <t>コヨウ</t>
    </rPh>
    <rPh sb="2" eb="5">
      <t>ホケンリョウ</t>
    </rPh>
    <phoneticPr fontId="3"/>
  </si>
  <si>
    <t>※第2号被保険者とは</t>
    <rPh sb="1" eb="2">
      <t>ダイ</t>
    </rPh>
    <rPh sb="3" eb="4">
      <t>ゴウ</t>
    </rPh>
    <rPh sb="4" eb="8">
      <t>ヒホケンシャ</t>
    </rPh>
    <phoneticPr fontId="3"/>
  </si>
  <si>
    <t>所得税診断</t>
    <rPh sb="0" eb="3">
      <t>ショトクゼイ</t>
    </rPh>
    <rPh sb="3" eb="5">
      <t>シンダン</t>
    </rPh>
    <phoneticPr fontId="3"/>
  </si>
  <si>
    <t>課税対象額を入力</t>
    <rPh sb="0" eb="2">
      <t>カゼイ</t>
    </rPh>
    <rPh sb="2" eb="4">
      <t>タイショウ</t>
    </rPh>
    <rPh sb="4" eb="5">
      <t>ガク</t>
    </rPh>
    <rPh sb="6" eb="8">
      <t>ニュウリョク</t>
    </rPh>
    <phoneticPr fontId="5"/>
  </si>
  <si>
    <t>◎健康保険・厚生年金保険の保険料額表から算出する</t>
    <rPh sb="1" eb="3">
      <t>ケンコウ</t>
    </rPh>
    <rPh sb="3" eb="5">
      <t>ホケン</t>
    </rPh>
    <rPh sb="6" eb="8">
      <t>コウセイ</t>
    </rPh>
    <rPh sb="8" eb="10">
      <t>ネンキン</t>
    </rPh>
    <rPh sb="10" eb="12">
      <t>ホケン</t>
    </rPh>
    <rPh sb="13" eb="16">
      <t>ホケンリョウ</t>
    </rPh>
    <rPh sb="16" eb="17">
      <t>ガク</t>
    </rPh>
    <rPh sb="17" eb="18">
      <t>ヒョウ</t>
    </rPh>
    <rPh sb="20" eb="22">
      <t>サンシュツ</t>
    </rPh>
    <phoneticPr fontId="3"/>
  </si>
  <si>
    <t>◎総支給額から算出する</t>
    <rPh sb="1" eb="2">
      <t>ソウ</t>
    </rPh>
    <rPh sb="2" eb="5">
      <t>シキュウガク</t>
    </rPh>
    <rPh sb="7" eb="9">
      <t>サンシュツ</t>
    </rPh>
    <phoneticPr fontId="3"/>
  </si>
  <si>
    <t>課税支給額＝非課税通勤費を除く</t>
    <rPh sb="0" eb="2">
      <t>カゼイ</t>
    </rPh>
    <rPh sb="2" eb="4">
      <t>シキュウ</t>
    </rPh>
    <rPh sb="4" eb="5">
      <t>ガク</t>
    </rPh>
    <rPh sb="6" eb="9">
      <t>ヒカゼイ</t>
    </rPh>
    <rPh sb="9" eb="11">
      <t>ツウキン</t>
    </rPh>
    <rPh sb="11" eb="12">
      <t>ヒ</t>
    </rPh>
    <rPh sb="13" eb="14">
      <t>ノゾ</t>
    </rPh>
    <phoneticPr fontId="3"/>
  </si>
  <si>
    <t>社会保険料＝健康保険料（介護保険含む）＋厚生年金保険料＋雇用保険料</t>
    <rPh sb="0" eb="2">
      <t>シャカイ</t>
    </rPh>
    <rPh sb="2" eb="5">
      <t>ホケンリョウ</t>
    </rPh>
    <rPh sb="6" eb="8">
      <t>ケンコウ</t>
    </rPh>
    <rPh sb="8" eb="11">
      <t>ホケンリョウ</t>
    </rPh>
    <rPh sb="12" eb="17">
      <t>カイゴホケンフク</t>
    </rPh>
    <rPh sb="20" eb="22">
      <t>コウセイ</t>
    </rPh>
    <rPh sb="22" eb="24">
      <t>ネンキン</t>
    </rPh>
    <rPh sb="24" eb="26">
      <t>ホケン</t>
    </rPh>
    <rPh sb="26" eb="27">
      <t>リョウ</t>
    </rPh>
    <rPh sb="28" eb="30">
      <t>コヨウ</t>
    </rPh>
    <rPh sb="30" eb="33">
      <t>ホケンリョウ</t>
    </rPh>
    <phoneticPr fontId="3"/>
  </si>
  <si>
    <t>第2号被保険者                      健康保険料は介護保険料も含む</t>
    <rPh sb="0" eb="1">
      <t>ダイ</t>
    </rPh>
    <rPh sb="2" eb="3">
      <t>ゴウ</t>
    </rPh>
    <rPh sb="3" eb="7">
      <t>ヒホケンシャ</t>
    </rPh>
    <rPh sb="29" eb="31">
      <t>ケンコウ</t>
    </rPh>
    <rPh sb="31" eb="34">
      <t>ホケンリョウ</t>
    </rPh>
    <rPh sb="35" eb="37">
      <t>カイゴ</t>
    </rPh>
    <rPh sb="37" eb="40">
      <t>ホケンリョウ</t>
    </rPh>
    <rPh sb="41" eb="42">
      <t>フク</t>
    </rPh>
    <phoneticPr fontId="3"/>
  </si>
  <si>
    <t>◎標準報酬月額とは</t>
    <rPh sb="1" eb="3">
      <t>ヒョウジュン</t>
    </rPh>
    <rPh sb="3" eb="5">
      <t>ホウシュウ</t>
    </rPh>
    <rPh sb="5" eb="7">
      <t>ゲツガク</t>
    </rPh>
    <phoneticPr fontId="3"/>
  </si>
  <si>
    <t>毎年4・5・6月の支給額平均から算定され9月から適用される</t>
    <rPh sb="0" eb="2">
      <t>マイトシ</t>
    </rPh>
    <rPh sb="7" eb="8">
      <t>ガツ</t>
    </rPh>
    <rPh sb="9" eb="11">
      <t>シキュウ</t>
    </rPh>
    <rPh sb="11" eb="12">
      <t>ガク</t>
    </rPh>
    <rPh sb="12" eb="14">
      <t>ヘイキン</t>
    </rPh>
    <rPh sb="16" eb="18">
      <t>サンテイ</t>
    </rPh>
    <rPh sb="21" eb="22">
      <t>ガツ</t>
    </rPh>
    <rPh sb="24" eb="26">
      <t>テキヨウ</t>
    </rPh>
    <phoneticPr fontId="3"/>
  </si>
  <si>
    <t>山形）仙台広域年金センターからの決定通知書で確認</t>
    <rPh sb="0" eb="2">
      <t>ヤマガタ</t>
    </rPh>
    <rPh sb="3" eb="5">
      <t>センダイ</t>
    </rPh>
    <rPh sb="5" eb="7">
      <t>コウイキ</t>
    </rPh>
    <rPh sb="7" eb="9">
      <t>ネンキン</t>
    </rPh>
    <rPh sb="16" eb="18">
      <t>ケッテイ</t>
    </rPh>
    <rPh sb="18" eb="21">
      <t>ツウチショ</t>
    </rPh>
    <rPh sb="22" eb="24">
      <t>カクニン</t>
    </rPh>
    <phoneticPr fontId="3"/>
  </si>
  <si>
    <t>青枠に</t>
    <rPh sb="0" eb="1">
      <t>アオ</t>
    </rPh>
    <rPh sb="1" eb="2">
      <t>ワク</t>
    </rPh>
    <phoneticPr fontId="5"/>
  </si>
  <si>
    <t>標準報酬月額を入力する</t>
    <rPh sb="0" eb="2">
      <t>ヒョウジュン</t>
    </rPh>
    <rPh sb="2" eb="4">
      <t>ホウシュウ</t>
    </rPh>
    <rPh sb="4" eb="6">
      <t>ゲツガク</t>
    </rPh>
    <rPh sb="7" eb="9">
      <t>ニュウリョク</t>
    </rPh>
    <phoneticPr fontId="5"/>
  </si>
  <si>
    <t>健康保険料（介護含む）</t>
    <rPh sb="0" eb="2">
      <t>ケンコウ</t>
    </rPh>
    <rPh sb="2" eb="5">
      <t>ホケンリョウ</t>
    </rPh>
    <rPh sb="6" eb="8">
      <t>カイゴ</t>
    </rPh>
    <rPh sb="8" eb="9">
      <t>フク</t>
    </rPh>
    <phoneticPr fontId="3"/>
  </si>
  <si>
    <t>課税支給額</t>
    <rPh sb="0" eb="2">
      <t>カゼイ</t>
    </rPh>
    <rPh sb="2" eb="4">
      <t>シキュウ</t>
    </rPh>
    <rPh sb="4" eb="5">
      <t>ガク</t>
    </rPh>
    <phoneticPr fontId="3"/>
  </si>
  <si>
    <t>社会保険料計</t>
    <rPh sb="0" eb="2">
      <t>シャカイ</t>
    </rPh>
    <rPh sb="2" eb="5">
      <t>ホケンリョウ</t>
    </rPh>
    <rPh sb="5" eb="6">
      <t>ケイ</t>
    </rPh>
    <phoneticPr fontId="3"/>
  </si>
  <si>
    <t>課税対象額</t>
    <rPh sb="0" eb="2">
      <t>カゼイ</t>
    </rPh>
    <rPh sb="2" eb="4">
      <t>タイショウ</t>
    </rPh>
    <rPh sb="4" eb="5">
      <t>ガク</t>
    </rPh>
    <phoneticPr fontId="3"/>
  </si>
  <si>
    <t>健康保険料・厚生年金保険料が表示されます</t>
    <rPh sb="0" eb="2">
      <t>ケンコウ</t>
    </rPh>
    <rPh sb="2" eb="5">
      <t>ホケンリョウ</t>
    </rPh>
    <rPh sb="6" eb="8">
      <t>コウセイ</t>
    </rPh>
    <rPh sb="8" eb="10">
      <t>ネンキン</t>
    </rPh>
    <rPh sb="10" eb="13">
      <t>ホケンリョウ</t>
    </rPh>
    <rPh sb="14" eb="16">
      <t>ヒョウジ</t>
    </rPh>
    <phoneticPr fontId="5"/>
  </si>
  <si>
    <t>総支給額を入力する</t>
    <rPh sb="0" eb="3">
      <t>ソウシキュウ</t>
    </rPh>
    <rPh sb="3" eb="4">
      <t>ガク</t>
    </rPh>
    <rPh sb="5" eb="7">
      <t>ニュウリョク</t>
    </rPh>
    <phoneticPr fontId="5"/>
  </si>
  <si>
    <t>雇用保険料が表示されます</t>
    <rPh sb="0" eb="2">
      <t>コヨウ</t>
    </rPh>
    <rPh sb="2" eb="5">
      <t>ホケンリョウ</t>
    </rPh>
    <rPh sb="6" eb="8">
      <t>ヒョウジ</t>
    </rPh>
    <phoneticPr fontId="5"/>
  </si>
  <si>
    <t>※社会保険料診断シート</t>
    <rPh sb="1" eb="3">
      <t>シャカイ</t>
    </rPh>
    <rPh sb="3" eb="6">
      <t>ホケンリョウ</t>
    </rPh>
    <rPh sb="6" eb="8">
      <t>シンダン</t>
    </rPh>
    <phoneticPr fontId="5"/>
  </si>
  <si>
    <t>※所得税診断シート</t>
    <rPh sb="1" eb="4">
      <t>ショトクゼイ</t>
    </rPh>
    <rPh sb="4" eb="6">
      <t>シンダン</t>
    </rPh>
    <phoneticPr fontId="5"/>
  </si>
  <si>
    <t>エクセルで簡単診断</t>
    <rPh sb="5" eb="7">
      <t>カンタン</t>
    </rPh>
    <rPh sb="7" eb="9">
      <t>シンダン</t>
    </rPh>
    <phoneticPr fontId="5"/>
  </si>
  <si>
    <t>山形県の料率で計算します</t>
    <rPh sb="0" eb="3">
      <t>ヤマガタケン</t>
    </rPh>
    <rPh sb="4" eb="6">
      <t>リョウリツ</t>
    </rPh>
    <rPh sb="7" eb="9">
      <t>ケイサン</t>
    </rPh>
    <phoneticPr fontId="5"/>
  </si>
  <si>
    <t>扶養親族数</t>
    <rPh sb="0" eb="2">
      <t>フヨウ</t>
    </rPh>
    <rPh sb="2" eb="4">
      <t>シンゾク</t>
    </rPh>
    <rPh sb="4" eb="5">
      <t>スウ</t>
    </rPh>
    <phoneticPr fontId="3"/>
  </si>
  <si>
    <t>課税対象額を調べる</t>
    <rPh sb="0" eb="2">
      <t>カゼイ</t>
    </rPh>
    <rPh sb="2" eb="4">
      <t>タイショウ</t>
    </rPh>
    <rPh sb="4" eb="5">
      <t>ガク</t>
    </rPh>
    <rPh sb="6" eb="7">
      <t>シラ</t>
    </rPh>
    <phoneticPr fontId="3"/>
  </si>
  <si>
    <t>0人</t>
    <rPh sb="1" eb="2">
      <t>ニン</t>
    </rPh>
    <phoneticPr fontId="3"/>
  </si>
  <si>
    <t>1人</t>
    <rPh sb="1" eb="2">
      <t>ニン</t>
    </rPh>
    <phoneticPr fontId="3"/>
  </si>
  <si>
    <t>2人</t>
    <rPh sb="1" eb="2">
      <t>ニン</t>
    </rPh>
    <phoneticPr fontId="3"/>
  </si>
  <si>
    <t>3人</t>
    <rPh sb="1" eb="2">
      <t>ニン</t>
    </rPh>
    <phoneticPr fontId="3"/>
  </si>
  <si>
    <t>4人</t>
    <rPh sb="1" eb="2">
      <t>ニン</t>
    </rPh>
    <phoneticPr fontId="3"/>
  </si>
  <si>
    <t>5人</t>
    <rPh sb="1" eb="2">
      <t>ニン</t>
    </rPh>
    <phoneticPr fontId="3"/>
  </si>
  <si>
    <t>6人</t>
    <rPh sb="1" eb="2">
      <t>ニン</t>
    </rPh>
    <phoneticPr fontId="3"/>
  </si>
  <si>
    <t>7人</t>
    <rPh sb="1" eb="2">
      <t>ニン</t>
    </rPh>
    <phoneticPr fontId="3"/>
  </si>
  <si>
    <t>健康保険料</t>
    <rPh sb="0" eb="2">
      <t>ケンコウ</t>
    </rPh>
    <rPh sb="2" eb="5">
      <t>ホケンリョウ</t>
    </rPh>
    <phoneticPr fontId="5"/>
  </si>
  <si>
    <t>介護保険料</t>
    <rPh sb="0" eb="2">
      <t>カイゴ</t>
    </rPh>
    <rPh sb="2" eb="5">
      <t>ホケンリョウ</t>
    </rPh>
    <phoneticPr fontId="5"/>
  </si>
  <si>
    <t>厚生年金保険料</t>
    <rPh sb="0" eb="2">
      <t>コウセイ</t>
    </rPh>
    <rPh sb="2" eb="4">
      <t>ネンキン</t>
    </rPh>
    <rPh sb="4" eb="7">
      <t>ホケンリョウ</t>
    </rPh>
    <phoneticPr fontId="5"/>
  </si>
  <si>
    <t>健康保険料・厚生年金保険料</t>
    <rPh sb="0" eb="2">
      <t>ケンコウ</t>
    </rPh>
    <rPh sb="2" eb="5">
      <t>ホケンリョウ</t>
    </rPh>
    <rPh sb="6" eb="8">
      <t>コウセイ</t>
    </rPh>
    <rPh sb="8" eb="10">
      <t>ネンキン</t>
    </rPh>
    <rPh sb="10" eb="13">
      <t>ホケンリョウ</t>
    </rPh>
    <phoneticPr fontId="3"/>
  </si>
  <si>
    <r>
      <t>◎社会保険料合計を求める</t>
    </r>
    <r>
      <rPr>
        <b/>
        <sz val="8"/>
        <color theme="3"/>
        <rFont val="ＭＳ Ｐゴシック"/>
        <family val="3"/>
        <charset val="128"/>
        <scheme val="minor"/>
      </rPr>
      <t>(各入力）</t>
    </r>
    <rPh sb="1" eb="3">
      <t>シャカイ</t>
    </rPh>
    <rPh sb="3" eb="6">
      <t>ホケンリョウ</t>
    </rPh>
    <rPh sb="6" eb="8">
      <t>ゴウケイ</t>
    </rPh>
    <rPh sb="9" eb="10">
      <t>モト</t>
    </rPh>
    <rPh sb="13" eb="14">
      <t>カク</t>
    </rPh>
    <rPh sb="14" eb="16">
      <t>ニュウリョク</t>
    </rPh>
    <phoneticPr fontId="3"/>
  </si>
  <si>
    <r>
      <t>【　保険料 ・ 所得税  診断ツール　】　</t>
    </r>
    <r>
      <rPr>
        <b/>
        <sz val="10"/>
        <color theme="1"/>
        <rFont val="ＭＳ Ｐゴシック"/>
        <family val="3"/>
        <charset val="128"/>
        <scheme val="minor"/>
      </rPr>
      <t>（山形県）</t>
    </r>
    <rPh sb="2" eb="5">
      <t>ホケンリョウ</t>
    </rPh>
    <rPh sb="8" eb="11">
      <t>ショトクゼイ</t>
    </rPh>
    <rPh sb="13" eb="15">
      <t>シンダン</t>
    </rPh>
    <rPh sb="22" eb="25">
      <t>ヤマガタケン</t>
    </rPh>
    <phoneticPr fontId="5"/>
  </si>
  <si>
    <t>社会保険料は社会保険料診断シート右下端で求められます</t>
    <rPh sb="0" eb="2">
      <t>シャカイ</t>
    </rPh>
    <rPh sb="2" eb="5">
      <t>ホケンリョウ</t>
    </rPh>
    <rPh sb="6" eb="8">
      <t>シャカイ</t>
    </rPh>
    <rPh sb="8" eb="11">
      <t>ホケンリョウ</t>
    </rPh>
    <rPh sb="11" eb="13">
      <t>シンダン</t>
    </rPh>
    <rPh sb="16" eb="18">
      <t>ミギシタ</t>
    </rPh>
    <rPh sb="18" eb="19">
      <t>ハシ</t>
    </rPh>
    <rPh sb="20" eb="21">
      <t>モト</t>
    </rPh>
    <phoneticPr fontId="5"/>
  </si>
  <si>
    <t>課税対象額 と 扶養親族数 を入力する</t>
    <rPh sb="0" eb="2">
      <t>カゼイ</t>
    </rPh>
    <rPh sb="2" eb="4">
      <t>タイショウ</t>
    </rPh>
    <rPh sb="4" eb="5">
      <t>ガク</t>
    </rPh>
    <rPh sb="8" eb="10">
      <t>フヨウ</t>
    </rPh>
    <rPh sb="10" eb="12">
      <t>シンゾク</t>
    </rPh>
    <rPh sb="12" eb="13">
      <t>スウ</t>
    </rPh>
    <rPh sb="15" eb="17">
      <t>ニュウリョク</t>
    </rPh>
    <phoneticPr fontId="5"/>
  </si>
  <si>
    <t>※課税対象額を求める計算式を下部にあります</t>
    <rPh sb="1" eb="3">
      <t>カゼイ</t>
    </rPh>
    <rPh sb="3" eb="5">
      <t>タイショウ</t>
    </rPh>
    <rPh sb="5" eb="6">
      <t>ガク</t>
    </rPh>
    <rPh sb="7" eb="8">
      <t>モト</t>
    </rPh>
    <rPh sb="10" eb="13">
      <t>ケイサンシキ</t>
    </rPh>
    <rPh sb="14" eb="16">
      <t>カブ</t>
    </rPh>
    <phoneticPr fontId="3"/>
  </si>
  <si>
    <t>課税支給額＝支給額合計－非課税通勤費</t>
    <rPh sb="0" eb="2">
      <t>カゼイ</t>
    </rPh>
    <rPh sb="2" eb="4">
      <t>シキュウ</t>
    </rPh>
    <rPh sb="4" eb="5">
      <t>ガク</t>
    </rPh>
    <rPh sb="6" eb="9">
      <t>シキュウガク</t>
    </rPh>
    <rPh sb="9" eb="11">
      <t>ゴウケイ</t>
    </rPh>
    <rPh sb="12" eb="15">
      <t>ヒカゼイ</t>
    </rPh>
    <rPh sb="15" eb="17">
      <t>ツウキン</t>
    </rPh>
    <rPh sb="17" eb="18">
      <t>ヒ</t>
    </rPh>
    <phoneticPr fontId="3"/>
  </si>
  <si>
    <t>◎</t>
    <phoneticPr fontId="3"/>
  </si>
  <si>
    <t>※</t>
    <phoneticPr fontId="3"/>
  </si>
  <si>
    <t>課税対象額＝課税支給額－社会保険料</t>
    <rPh sb="0" eb="2">
      <t>カゼイ</t>
    </rPh>
    <rPh sb="2" eb="4">
      <t>タイショウ</t>
    </rPh>
    <rPh sb="4" eb="5">
      <t>ガク</t>
    </rPh>
    <rPh sb="6" eb="8">
      <t>カゼイ</t>
    </rPh>
    <rPh sb="8" eb="10">
      <t>シキュウ</t>
    </rPh>
    <rPh sb="10" eb="11">
      <t>ガク</t>
    </rPh>
    <rPh sb="12" eb="14">
      <t>シャカイ</t>
    </rPh>
    <rPh sb="14" eb="17">
      <t>ホケンリョウ</t>
    </rPh>
    <phoneticPr fontId="3"/>
  </si>
  <si>
    <t>源泉徴収税額表から算出する</t>
    <rPh sb="0" eb="2">
      <t>ゲンセン</t>
    </rPh>
    <rPh sb="2" eb="4">
      <t>チョウシュウ</t>
    </rPh>
    <rPh sb="4" eb="6">
      <t>ゼイガク</t>
    </rPh>
    <rPh sb="6" eb="7">
      <t>ヒョウ</t>
    </rPh>
    <rPh sb="9" eb="11">
      <t>サンシュツ</t>
    </rPh>
    <phoneticPr fontId="3"/>
  </si>
  <si>
    <t>▼リストで選ぶ</t>
    <rPh sb="5" eb="6">
      <t>エラ</t>
    </rPh>
    <phoneticPr fontId="3"/>
  </si>
  <si>
    <r>
      <rPr>
        <b/>
        <sz val="8"/>
        <color theme="1"/>
        <rFont val="ＭＳ Ｐゴシック"/>
        <family val="3"/>
        <charset val="128"/>
        <scheme val="minor"/>
      </rPr>
      <t>第2号被保険者</t>
    </r>
    <r>
      <rPr>
        <sz val="8"/>
        <color theme="1"/>
        <rFont val="ＭＳ Ｐゴシック"/>
        <family val="2"/>
        <charset val="128"/>
        <scheme val="minor"/>
      </rPr>
      <t>に</t>
    </r>
    <r>
      <rPr>
        <b/>
        <sz val="8"/>
        <color theme="1"/>
        <rFont val="ＭＳ Ｐゴシック"/>
        <family val="3"/>
        <charset val="128"/>
        <scheme val="minor"/>
      </rPr>
      <t>該当</t>
    </r>
    <r>
      <rPr>
        <sz val="8"/>
        <color theme="1"/>
        <rFont val="ＭＳ Ｐゴシック"/>
        <family val="2"/>
        <charset val="128"/>
        <scheme val="minor"/>
      </rPr>
      <t>する場合</t>
    </r>
    <rPh sb="0" eb="1">
      <t>ダイ</t>
    </rPh>
    <rPh sb="2" eb="3">
      <t>ゴウ</t>
    </rPh>
    <rPh sb="3" eb="7">
      <t>ヒホケンシャ</t>
    </rPh>
    <rPh sb="8" eb="10">
      <t>ガイトウ</t>
    </rPh>
    <rPh sb="12" eb="14">
      <t>バアイ</t>
    </rPh>
    <phoneticPr fontId="3"/>
  </si>
  <si>
    <r>
      <t>介護保険第2号被保険者に</t>
    </r>
    <r>
      <rPr>
        <b/>
        <sz val="8"/>
        <color theme="1"/>
        <rFont val="ＭＳ Ｐゴシック"/>
        <family val="3"/>
        <charset val="128"/>
        <scheme val="minor"/>
      </rPr>
      <t>該当しない</t>
    </r>
    <r>
      <rPr>
        <sz val="8"/>
        <color theme="1"/>
        <rFont val="ＭＳ Ｐゴシック"/>
        <family val="2"/>
        <charset val="128"/>
        <scheme val="minor"/>
      </rPr>
      <t>場合</t>
    </r>
    <rPh sb="0" eb="2">
      <t>カイゴ</t>
    </rPh>
    <rPh sb="2" eb="4">
      <t>ホケン</t>
    </rPh>
    <rPh sb="4" eb="5">
      <t>ダイ</t>
    </rPh>
    <rPh sb="6" eb="7">
      <t>ゴウ</t>
    </rPh>
    <rPh sb="7" eb="11">
      <t>ヒホケンシャ</t>
    </rPh>
    <rPh sb="12" eb="14">
      <t>ガイトウ</t>
    </rPh>
    <rPh sb="17" eb="19">
      <t>バアイ</t>
    </rPh>
    <phoneticPr fontId="3"/>
  </si>
  <si>
    <t>（厚生年金基金加入員を除く）</t>
    <rPh sb="1" eb="3">
      <t>コウセイ</t>
    </rPh>
    <rPh sb="5" eb="7">
      <t>キキン</t>
    </rPh>
    <rPh sb="7" eb="10">
      <t>カニュウイン</t>
    </rPh>
    <rPh sb="11" eb="12">
      <t>ノゾ</t>
    </rPh>
    <phoneticPr fontId="12"/>
  </si>
  <si>
    <t>源泉税区分</t>
    <rPh sb="0" eb="2">
      <t>ゲンセン</t>
    </rPh>
    <rPh sb="2" eb="5">
      <t>ゼイクブン</t>
    </rPh>
    <phoneticPr fontId="3"/>
  </si>
  <si>
    <t>乙の場合</t>
    <rPh sb="0" eb="1">
      <t>オツ</t>
    </rPh>
    <rPh sb="2" eb="4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</si>
</sst>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%"/>
    <numFmt numFmtId="177" formatCode="0_ "/>
    <numFmt numFmtId="178" formatCode="#,##0.0;[Red]\-#,##0.0"/>
    <numFmt numFmtId="179" formatCode="#,##0.000;[Red]\-#,##0.000"/>
  </numFmts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0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8"/>
      <color theme="3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BFBF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/>
    <xf numFmtId="0" fontId="15" fillId="0" borderId="0"/>
  </cellStyleXfs>
  <cellXfs count="203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38" fontId="0" fillId="0" borderId="0" xfId="0" applyNumberFormat="1" applyProtection="1">
      <alignment vertical="center"/>
      <protection hidden="1"/>
    </xf>
    <xf numFmtId="0" fontId="0" fillId="0" borderId="0" xfId="0" applyAlignment="1" applyProtection="1">
      <protection hidden="1"/>
    </xf>
    <xf numFmtId="0" fontId="10" fillId="0" borderId="0" xfId="0" applyFo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38" fontId="7" fillId="0" borderId="5" xfId="1" applyFont="1" applyBorder="1" applyProtection="1">
      <alignment vertical="center"/>
      <protection hidden="1"/>
    </xf>
    <xf numFmtId="38" fontId="7" fillId="0" borderId="13" xfId="1" applyFont="1" applyBorder="1" applyAlignment="1" applyProtection="1">
      <alignment vertical="center"/>
      <protection hidden="1"/>
    </xf>
    <xf numFmtId="38" fontId="7" fillId="0" borderId="14" xfId="1" applyFont="1" applyBorder="1" applyAlignment="1" applyProtection="1">
      <alignment vertical="center"/>
      <protection hidden="1"/>
    </xf>
    <xf numFmtId="38" fontId="7" fillId="0" borderId="5" xfId="1" applyFont="1" applyBorder="1" applyAlignment="1" applyProtection="1">
      <protection hidden="1"/>
    </xf>
    <xf numFmtId="38" fontId="7" fillId="0" borderId="18" xfId="1" applyFont="1" applyBorder="1" applyAlignment="1" applyProtection="1">
      <alignment vertical="center"/>
      <protection hidden="1"/>
    </xf>
    <xf numFmtId="38" fontId="7" fillId="0" borderId="5" xfId="1" applyFont="1" applyBorder="1" applyAlignment="1" applyProtection="1">
      <alignment horizontal="center" vertical="center"/>
      <protection hidden="1"/>
    </xf>
    <xf numFmtId="38" fontId="7" fillId="0" borderId="15" xfId="1" applyFont="1" applyBorder="1" applyAlignment="1" applyProtection="1">
      <protection hidden="1"/>
    </xf>
    <xf numFmtId="38" fontId="7" fillId="0" borderId="19" xfId="1" applyFont="1" applyBorder="1" applyAlignment="1" applyProtection="1">
      <protection hidden="1"/>
    </xf>
    <xf numFmtId="38" fontId="7" fillId="0" borderId="20" xfId="1" applyFont="1" applyBorder="1" applyAlignment="1" applyProtection="1">
      <protection hidden="1"/>
    </xf>
    <xf numFmtId="38" fontId="7" fillId="0" borderId="16" xfId="1" applyFont="1" applyBorder="1" applyAlignment="1" applyProtection="1">
      <protection hidden="1"/>
    </xf>
    <xf numFmtId="38" fontId="14" fillId="0" borderId="21" xfId="1" applyFont="1" applyBorder="1" applyAlignment="1" applyProtection="1">
      <protection hidden="1"/>
    </xf>
    <xf numFmtId="38" fontId="7" fillId="0" borderId="17" xfId="1" applyFont="1" applyBorder="1" applyAlignment="1" applyProtection="1">
      <protection hidden="1"/>
    </xf>
    <xf numFmtId="38" fontId="7" fillId="0" borderId="22" xfId="1" applyFont="1" applyBorder="1" applyAlignment="1" applyProtection="1">
      <protection hidden="1"/>
    </xf>
    <xf numFmtId="0" fontId="15" fillId="0" borderId="0" xfId="0" applyNumberFormat="1" applyFont="1" applyAlignment="1" applyProtection="1">
      <protection hidden="1"/>
    </xf>
    <xf numFmtId="0" fontId="0" fillId="4" borderId="24" xfId="0" applyFill="1" applyBorder="1" applyAlignment="1" applyProtection="1">
      <alignment horizontal="center" vertical="center"/>
      <protection hidden="1"/>
    </xf>
    <xf numFmtId="10" fontId="0" fillId="2" borderId="24" xfId="0" applyNumberFormat="1" applyFill="1" applyBorder="1" applyAlignment="1" applyProtection="1">
      <alignment horizontal="center" vertical="center" wrapText="1"/>
      <protection hidden="1"/>
    </xf>
    <xf numFmtId="176" fontId="0" fillId="2" borderId="24" xfId="0" applyNumberFormat="1" applyFill="1" applyBorder="1" applyAlignment="1" applyProtection="1">
      <alignment horizontal="center" vertical="center"/>
      <protection hidden="1"/>
    </xf>
    <xf numFmtId="10" fontId="0" fillId="2" borderId="24" xfId="0" applyNumberForma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0" fillId="5" borderId="23" xfId="0" applyFill="1" applyBorder="1" applyAlignment="1" applyProtection="1">
      <alignment vertical="center"/>
      <protection hidden="1"/>
    </xf>
    <xf numFmtId="0" fontId="0" fillId="5" borderId="23" xfId="0" applyFill="1" applyBorder="1" applyAlignment="1" applyProtection="1">
      <alignment horizontal="center" vertical="center"/>
      <protection hidden="1"/>
    </xf>
    <xf numFmtId="0" fontId="0" fillId="5" borderId="25" xfId="0" applyFill="1" applyBorder="1" applyAlignment="1" applyProtection="1">
      <alignment vertical="center"/>
      <protection hidden="1"/>
    </xf>
    <xf numFmtId="0" fontId="0" fillId="5" borderId="25" xfId="0" applyFill="1" applyBorder="1" applyAlignment="1" applyProtection="1">
      <alignment horizontal="center" vertical="center"/>
      <protection hidden="1"/>
    </xf>
    <xf numFmtId="0" fontId="16" fillId="0" borderId="0" xfId="0" applyNumberFormat="1" applyFont="1" applyAlignment="1" applyProtection="1">
      <protection hidden="1"/>
    </xf>
    <xf numFmtId="0" fontId="15" fillId="0" borderId="8" xfId="3" applyBorder="1" applyAlignment="1" applyProtection="1">
      <alignment horizontal="center"/>
      <protection hidden="1"/>
    </xf>
    <xf numFmtId="0" fontId="17" fillId="0" borderId="8" xfId="3" applyFont="1" applyBorder="1" applyAlignment="1" applyProtection="1">
      <alignment horizontal="right"/>
      <protection hidden="1"/>
    </xf>
    <xf numFmtId="0" fontId="17" fillId="0" borderId="18" xfId="3" applyFont="1" applyBorder="1" applyAlignment="1" applyProtection="1">
      <alignment horizontal="right"/>
      <protection hidden="1"/>
    </xf>
    <xf numFmtId="0" fontId="15" fillId="0" borderId="18" xfId="3" applyFont="1" applyBorder="1" applyAlignment="1" applyProtection="1">
      <alignment horizontal="center"/>
      <protection hidden="1"/>
    </xf>
    <xf numFmtId="38" fontId="15" fillId="0" borderId="18" xfId="1" applyFont="1" applyBorder="1" applyAlignment="1" applyProtection="1">
      <protection hidden="1"/>
    </xf>
    <xf numFmtId="3" fontId="15" fillId="0" borderId="18" xfId="1" applyNumberFormat="1" applyFont="1" applyBorder="1" applyAlignment="1" applyProtection="1">
      <protection hidden="1"/>
    </xf>
    <xf numFmtId="3" fontId="15" fillId="0" borderId="8" xfId="1" applyNumberFormat="1" applyFont="1" applyBorder="1" applyAlignment="1" applyProtection="1">
      <protection hidden="1"/>
    </xf>
    <xf numFmtId="38" fontId="15" fillId="0" borderId="5" xfId="1" applyFont="1" applyBorder="1" applyAlignment="1" applyProtection="1">
      <protection hidden="1"/>
    </xf>
    <xf numFmtId="3" fontId="15" fillId="0" borderId="5" xfId="3" applyNumberFormat="1" applyBorder="1" applyAlignment="1" applyProtection="1">
      <protection hidden="1"/>
    </xf>
    <xf numFmtId="3" fontId="15" fillId="0" borderId="5" xfId="1" applyNumberFormat="1" applyFont="1" applyBorder="1" applyAlignment="1" applyProtection="1">
      <protection hidden="1"/>
    </xf>
    <xf numFmtId="38" fontId="15" fillId="0" borderId="5" xfId="1" applyFont="1" applyFill="1" applyBorder="1" applyAlignment="1" applyProtection="1">
      <protection hidden="1"/>
    </xf>
    <xf numFmtId="3" fontId="0" fillId="0" borderId="5" xfId="0" applyNumberFormat="1" applyBorder="1" applyAlignment="1" applyProtection="1">
      <protection hidden="1"/>
    </xf>
    <xf numFmtId="0" fontId="8" fillId="0" borderId="0" xfId="0" applyFont="1" applyProtection="1">
      <alignment vertical="center"/>
      <protection hidden="1"/>
    </xf>
    <xf numFmtId="3" fontId="15" fillId="0" borderId="14" xfId="4" applyNumberFormat="1" applyBorder="1"/>
    <xf numFmtId="3" fontId="15" fillId="0" borderId="26" xfId="4" applyNumberFormat="1" applyBorder="1"/>
    <xf numFmtId="0" fontId="11" fillId="0" borderId="0" xfId="0" applyFont="1" applyProtection="1">
      <alignment vertical="center"/>
      <protection hidden="1"/>
    </xf>
    <xf numFmtId="0" fontId="15" fillId="0" borderId="18" xfId="3" applyBorder="1" applyAlignment="1" applyProtection="1">
      <alignment horizontal="center"/>
      <protection hidden="1"/>
    </xf>
    <xf numFmtId="0" fontId="11" fillId="0" borderId="0" xfId="0" applyFont="1">
      <alignment vertical="center"/>
    </xf>
    <xf numFmtId="0" fontId="19" fillId="0" borderId="0" xfId="0" applyFo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>
      <alignment vertical="center"/>
    </xf>
    <xf numFmtId="0" fontId="20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>
      <alignment vertical="center"/>
    </xf>
    <xf numFmtId="0" fontId="9" fillId="0" borderId="0" xfId="0" applyFont="1" applyBorder="1" applyProtection="1">
      <alignment vertical="center"/>
      <protection hidden="1"/>
    </xf>
    <xf numFmtId="0" fontId="18" fillId="0" borderId="0" xfId="0" applyFont="1" applyProtection="1">
      <alignment vertical="center"/>
      <protection hidden="1"/>
    </xf>
    <xf numFmtId="14" fontId="7" fillId="0" borderId="0" xfId="0" applyNumberFormat="1" applyFont="1">
      <alignment vertical="center"/>
    </xf>
    <xf numFmtId="0" fontId="7" fillId="0" borderId="0" xfId="0" applyFont="1" applyAlignment="1"/>
    <xf numFmtId="0" fontId="4" fillId="0" borderId="0" xfId="0" applyFont="1" applyBorder="1" applyProtection="1">
      <alignment vertical="center"/>
      <protection hidden="1"/>
    </xf>
    <xf numFmtId="3" fontId="15" fillId="6" borderId="14" xfId="4" applyNumberFormat="1" applyFill="1" applyBorder="1"/>
    <xf numFmtId="38" fontId="7" fillId="6" borderId="17" xfId="1" applyFont="1" applyFill="1" applyBorder="1" applyAlignment="1" applyProtection="1">
      <protection hidden="1"/>
    </xf>
    <xf numFmtId="38" fontId="7" fillId="6" borderId="22" xfId="1" applyFont="1" applyFill="1" applyBorder="1" applyAlignment="1" applyProtection="1">
      <protection hidden="1"/>
    </xf>
    <xf numFmtId="3" fontId="15" fillId="6" borderId="26" xfId="4" applyNumberFormat="1" applyFill="1" applyBorder="1"/>
    <xf numFmtId="10" fontId="0" fillId="0" borderId="0" xfId="0" applyNumberFormat="1">
      <alignment vertical="center"/>
    </xf>
    <xf numFmtId="38" fontId="0" fillId="0" borderId="0" xfId="1" applyFont="1" applyProtection="1">
      <alignment vertical="center"/>
      <protection hidden="1"/>
    </xf>
    <xf numFmtId="0" fontId="0" fillId="0" borderId="17" xfId="0" applyBorder="1">
      <alignment vertical="center"/>
    </xf>
    <xf numFmtId="38" fontId="7" fillId="0" borderId="28" xfId="1" applyFont="1" applyBorder="1" applyAlignment="1" applyProtection="1">
      <protection hidden="1"/>
    </xf>
    <xf numFmtId="176" fontId="0" fillId="0" borderId="17" xfId="0" applyNumberFormat="1" applyFill="1" applyBorder="1" applyProtection="1">
      <alignment vertical="center"/>
      <protection hidden="1"/>
    </xf>
    <xf numFmtId="38" fontId="0" fillId="0" borderId="17" xfId="1" applyFont="1" applyBorder="1" applyProtection="1">
      <alignment vertical="center"/>
      <protection hidden="1"/>
    </xf>
    <xf numFmtId="3" fontId="15" fillId="0" borderId="6" xfId="4" applyNumberFormat="1" applyBorder="1"/>
    <xf numFmtId="0" fontId="0" fillId="0" borderId="30" xfId="0" applyBorder="1">
      <alignment vertical="center"/>
    </xf>
    <xf numFmtId="176" fontId="0" fillId="0" borderId="30" xfId="0" applyNumberFormat="1" applyBorder="1">
      <alignment vertical="center"/>
    </xf>
    <xf numFmtId="176" fontId="0" fillId="0" borderId="30" xfId="0" applyNumberFormat="1" applyFill="1" applyBorder="1" applyProtection="1">
      <alignment vertical="center"/>
      <protection hidden="1"/>
    </xf>
    <xf numFmtId="0" fontId="0" fillId="0" borderId="30" xfId="0" applyFill="1" applyBorder="1" applyProtection="1">
      <alignment vertical="center"/>
      <protection hidden="1"/>
    </xf>
    <xf numFmtId="0" fontId="8" fillId="0" borderId="30" xfId="0" applyFont="1" applyBorder="1" applyProtection="1">
      <alignment vertical="center"/>
      <protection hidden="1"/>
    </xf>
    <xf numFmtId="0" fontId="11" fillId="0" borderId="30" xfId="0" applyFont="1" applyFill="1" applyBorder="1" applyProtection="1">
      <alignment vertical="center"/>
      <protection hidden="1"/>
    </xf>
    <xf numFmtId="3" fontId="15" fillId="0" borderId="0" xfId="4" applyNumberFormat="1" applyBorder="1"/>
    <xf numFmtId="38" fontId="0" fillId="0" borderId="14" xfId="0" applyNumberFormat="1" applyBorder="1" applyProtection="1">
      <alignment vertical="center"/>
      <protection hidden="1"/>
    </xf>
    <xf numFmtId="38" fontId="7" fillId="0" borderId="32" xfId="1" applyFont="1" applyBorder="1" applyAlignment="1" applyProtection="1">
      <protection hidden="1"/>
    </xf>
    <xf numFmtId="38" fontId="7" fillId="0" borderId="33" xfId="1" applyFont="1" applyBorder="1" applyAlignment="1" applyProtection="1">
      <protection hidden="1"/>
    </xf>
    <xf numFmtId="3" fontId="15" fillId="0" borderId="18" xfId="4" applyNumberFormat="1" applyBorder="1"/>
    <xf numFmtId="3" fontId="15" fillId="0" borderId="34" xfId="4" applyNumberFormat="1" applyBorder="1"/>
    <xf numFmtId="3" fontId="15" fillId="6" borderId="27" xfId="4" applyNumberFormat="1" applyFill="1" applyBorder="1"/>
    <xf numFmtId="3" fontId="15" fillId="6" borderId="29" xfId="4" applyNumberFormat="1" applyFill="1" applyBorder="1"/>
    <xf numFmtId="38" fontId="7" fillId="6" borderId="28" xfId="1" applyFont="1" applyFill="1" applyBorder="1" applyAlignment="1" applyProtection="1">
      <protection hidden="1"/>
    </xf>
    <xf numFmtId="178" fontId="15" fillId="0" borderId="2" xfId="1" applyNumberFormat="1" applyFont="1" applyBorder="1" applyAlignment="1" applyProtection="1">
      <alignment shrinkToFit="1"/>
      <protection hidden="1"/>
    </xf>
    <xf numFmtId="0" fontId="15" fillId="0" borderId="0" xfId="3" applyFont="1" applyBorder="1" applyAlignment="1" applyProtection="1">
      <alignment horizontal="center"/>
      <protection hidden="1"/>
    </xf>
    <xf numFmtId="38" fontId="15" fillId="0" borderId="0" xfId="1" applyFont="1" applyFill="1" applyBorder="1" applyAlignment="1" applyProtection="1">
      <protection hidden="1"/>
    </xf>
    <xf numFmtId="3" fontId="0" fillId="0" borderId="0" xfId="0" applyNumberFormat="1" applyBorder="1" applyAlignment="1" applyProtection="1">
      <protection hidden="1"/>
    </xf>
    <xf numFmtId="178" fontId="15" fillId="0" borderId="0" xfId="1" applyNumberFormat="1" applyFont="1" applyBorder="1" applyAlignment="1" applyProtection="1">
      <alignment shrinkToFit="1"/>
      <protection hidden="1"/>
    </xf>
    <xf numFmtId="38" fontId="7" fillId="0" borderId="0" xfId="1" applyFont="1" applyBorder="1" applyProtection="1">
      <alignment vertical="center"/>
      <protection hidden="1"/>
    </xf>
    <xf numFmtId="178" fontId="15" fillId="0" borderId="5" xfId="1" applyNumberFormat="1" applyFont="1" applyBorder="1" applyAlignment="1" applyProtection="1">
      <alignment shrinkToFit="1"/>
      <protection hidden="1"/>
    </xf>
    <xf numFmtId="0" fontId="17" fillId="0" borderId="0" xfId="3" applyFont="1" applyBorder="1" applyAlignment="1" applyProtection="1">
      <alignment horizontal="center" wrapText="1"/>
      <protection hidden="1"/>
    </xf>
    <xf numFmtId="0" fontId="17" fillId="0" borderId="0" xfId="3" applyFont="1" applyBorder="1" applyAlignment="1" applyProtection="1">
      <alignment horizontal="right"/>
      <protection hidden="1"/>
    </xf>
    <xf numFmtId="178" fontId="15" fillId="0" borderId="9" xfId="1" applyNumberFormat="1" applyFont="1" applyBorder="1" applyAlignment="1" applyProtection="1">
      <alignment shrinkToFit="1"/>
      <protection hidden="1"/>
    </xf>
    <xf numFmtId="178" fontId="15" fillId="0" borderId="6" xfId="1" applyNumberFormat="1" applyFont="1" applyBorder="1" applyAlignment="1" applyProtection="1">
      <alignment shrinkToFit="1"/>
      <protection hidden="1"/>
    </xf>
    <xf numFmtId="0" fontId="0" fillId="0" borderId="6" xfId="0" applyBorder="1">
      <alignment vertical="center"/>
    </xf>
    <xf numFmtId="40" fontId="0" fillId="0" borderId="8" xfId="1" applyNumberFormat="1" applyFont="1" applyBorder="1" applyProtection="1">
      <alignment vertical="center"/>
      <protection hidden="1"/>
    </xf>
    <xf numFmtId="178" fontId="15" fillId="0" borderId="13" xfId="1" applyNumberFormat="1" applyFont="1" applyBorder="1" applyAlignment="1" applyProtection="1">
      <alignment shrinkToFit="1"/>
      <protection hidden="1"/>
    </xf>
    <xf numFmtId="178" fontId="15" fillId="0" borderId="14" xfId="1" applyNumberFormat="1" applyFont="1" applyBorder="1" applyAlignment="1" applyProtection="1">
      <alignment shrinkToFit="1"/>
      <protection hidden="1"/>
    </xf>
    <xf numFmtId="0" fontId="0" fillId="0" borderId="14" xfId="0" applyBorder="1">
      <alignment vertical="center"/>
    </xf>
    <xf numFmtId="40" fontId="0" fillId="0" borderId="18" xfId="1" applyNumberFormat="1" applyFont="1" applyBorder="1" applyProtection="1">
      <alignment vertical="center"/>
      <protection hidden="1"/>
    </xf>
    <xf numFmtId="40" fontId="0" fillId="0" borderId="5" xfId="1" applyNumberFormat="1" applyFont="1" applyBorder="1" applyProtection="1">
      <alignment vertical="center"/>
      <protection hidden="1"/>
    </xf>
    <xf numFmtId="38" fontId="4" fillId="0" borderId="0" xfId="1" applyFont="1" applyProtection="1">
      <alignment vertical="center"/>
      <protection hidden="1"/>
    </xf>
    <xf numFmtId="176" fontId="0" fillId="2" borderId="5" xfId="2" applyNumberFormat="1" applyFont="1" applyFill="1" applyBorder="1" applyProtection="1">
      <alignment vertical="center"/>
      <protection hidden="1"/>
    </xf>
    <xf numFmtId="38" fontId="7" fillId="2" borderId="17" xfId="1" applyFont="1" applyFill="1" applyBorder="1" applyAlignment="1" applyProtection="1">
      <protection hidden="1"/>
    </xf>
    <xf numFmtId="38" fontId="7" fillId="2" borderId="22" xfId="1" applyFont="1" applyFill="1" applyBorder="1" applyAlignment="1" applyProtection="1">
      <protection hidden="1"/>
    </xf>
    <xf numFmtId="3" fontId="15" fillId="2" borderId="27" xfId="4" applyNumberFormat="1" applyFill="1" applyBorder="1"/>
    <xf numFmtId="3" fontId="15" fillId="2" borderId="31" xfId="4" applyNumberFormat="1" applyFill="1" applyBorder="1"/>
    <xf numFmtId="0" fontId="0" fillId="2" borderId="28" xfId="0" applyFill="1" applyBorder="1">
      <alignment vertical="center"/>
    </xf>
    <xf numFmtId="38" fontId="7" fillId="2" borderId="28" xfId="1" applyFont="1" applyFill="1" applyBorder="1" applyAlignment="1" applyProtection="1">
      <protection hidden="1"/>
    </xf>
    <xf numFmtId="176" fontId="0" fillId="7" borderId="17" xfId="0" applyNumberFormat="1" applyFill="1" applyBorder="1" applyProtection="1">
      <alignment vertical="center"/>
      <protection hidden="1"/>
    </xf>
    <xf numFmtId="38" fontId="7" fillId="0" borderId="17" xfId="1" applyFont="1" applyFill="1" applyBorder="1" applyAlignment="1" applyProtection="1">
      <protection hidden="1"/>
    </xf>
    <xf numFmtId="0" fontId="0" fillId="0" borderId="28" xfId="0" applyFill="1" applyBorder="1">
      <alignment vertical="center"/>
    </xf>
    <xf numFmtId="3" fontId="15" fillId="0" borderId="27" xfId="4" applyNumberFormat="1" applyFill="1" applyBorder="1"/>
    <xf numFmtId="3" fontId="15" fillId="0" borderId="31" xfId="4" applyNumberFormat="1" applyFill="1" applyBorder="1"/>
    <xf numFmtId="10" fontId="0" fillId="7" borderId="0" xfId="0" applyNumberFormat="1" applyFill="1">
      <alignment vertical="center"/>
    </xf>
    <xf numFmtId="176" fontId="0" fillId="7" borderId="0" xfId="0" applyNumberFormat="1" applyFill="1" applyProtection="1">
      <alignment vertical="center"/>
      <protection hidden="1"/>
    </xf>
    <xf numFmtId="0" fontId="0" fillId="3" borderId="5" xfId="0" applyFill="1" applyBorder="1">
      <alignment vertical="center"/>
    </xf>
    <xf numFmtId="0" fontId="0" fillId="5" borderId="5" xfId="0" applyFill="1" applyBorder="1">
      <alignment vertical="center"/>
    </xf>
    <xf numFmtId="0" fontId="11" fillId="0" borderId="0" xfId="0" applyFont="1" applyAlignment="1" applyProtection="1">
      <protection hidden="1"/>
    </xf>
    <xf numFmtId="0" fontId="11" fillId="0" borderId="5" xfId="0" applyFont="1" applyBorder="1">
      <alignment vertical="center"/>
    </xf>
    <xf numFmtId="10" fontId="7" fillId="0" borderId="5" xfId="0" applyNumberFormat="1" applyFont="1" applyBorder="1">
      <alignment vertical="center"/>
    </xf>
    <xf numFmtId="0" fontId="22" fillId="0" borderId="0" xfId="0" applyFont="1" applyProtection="1">
      <alignment vertical="center"/>
      <protection hidden="1"/>
    </xf>
    <xf numFmtId="0" fontId="8" fillId="0" borderId="0" xfId="0" applyFont="1">
      <alignment vertical="center"/>
    </xf>
    <xf numFmtId="38" fontId="6" fillId="3" borderId="5" xfId="1" applyFont="1" applyFill="1" applyBorder="1" applyProtection="1">
      <alignment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hidden="1"/>
    </xf>
    <xf numFmtId="0" fontId="23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38" fontId="6" fillId="5" borderId="5" xfId="1" applyFont="1" applyFill="1" applyBorder="1" applyProtection="1">
      <alignment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0" fillId="0" borderId="5" xfId="0" applyBorder="1" applyProtection="1">
      <alignment vertical="center"/>
      <protection hidden="1"/>
    </xf>
    <xf numFmtId="0" fontId="24" fillId="0" borderId="0" xfId="0" applyFo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179" fontId="26" fillId="0" borderId="0" xfId="1" applyNumberFormat="1" applyFont="1" applyFill="1" applyBorder="1" applyProtection="1">
      <alignment vertical="center"/>
      <protection hidden="1"/>
    </xf>
    <xf numFmtId="0" fontId="11" fillId="0" borderId="0" xfId="0" applyFont="1" applyAlignment="1" applyProtection="1">
      <alignment vertical="justify"/>
      <protection hidden="1"/>
    </xf>
    <xf numFmtId="38" fontId="6" fillId="5" borderId="5" xfId="1" applyNumberFormat="1" applyFont="1" applyFill="1" applyBorder="1" applyProtection="1">
      <alignment vertical="center"/>
      <protection hidden="1"/>
    </xf>
    <xf numFmtId="0" fontId="8" fillId="0" borderId="0" xfId="0" applyFont="1" applyAlignment="1" applyProtection="1">
      <alignment vertical="justify"/>
      <protection hidden="1"/>
    </xf>
    <xf numFmtId="40" fontId="6" fillId="0" borderId="0" xfId="1" applyNumberFormat="1" applyFont="1" applyFill="1" applyBorder="1" applyProtection="1">
      <alignment vertical="center"/>
      <protection hidden="1"/>
    </xf>
    <xf numFmtId="38" fontId="6" fillId="0" borderId="0" xfId="1" applyNumberFormat="1" applyFont="1" applyFill="1" applyBorder="1" applyProtection="1">
      <alignment vertical="center"/>
      <protection hidden="1"/>
    </xf>
    <xf numFmtId="40" fontId="27" fillId="0" borderId="6" xfId="1" applyNumberFormat="1" applyFont="1" applyFill="1" applyBorder="1" applyProtection="1">
      <alignment vertical="center"/>
      <protection hidden="1"/>
    </xf>
    <xf numFmtId="38" fontId="4" fillId="5" borderId="5" xfId="1" applyFont="1" applyFill="1" applyBorder="1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38" fontId="0" fillId="3" borderId="5" xfId="1" applyFont="1" applyFill="1" applyBorder="1" applyProtection="1">
      <alignment vertical="center"/>
      <protection locked="0"/>
    </xf>
    <xf numFmtId="10" fontId="0" fillId="7" borderId="0" xfId="0" applyNumberFormat="1" applyFill="1" applyProtection="1">
      <alignment vertical="center"/>
      <protection hidden="1"/>
    </xf>
    <xf numFmtId="38" fontId="0" fillId="5" borderId="5" xfId="1" applyFont="1" applyFill="1" applyBorder="1" applyProtection="1">
      <alignment vertical="center"/>
      <protection hidden="1"/>
    </xf>
    <xf numFmtId="0" fontId="28" fillId="0" borderId="0" xfId="0" applyFont="1" applyProtection="1">
      <alignment vertical="center"/>
      <protection hidden="1"/>
    </xf>
    <xf numFmtId="0" fontId="29" fillId="0" borderId="0" xfId="0" applyFont="1">
      <alignment vertical="center"/>
    </xf>
    <xf numFmtId="38" fontId="6" fillId="5" borderId="5" xfId="1" applyNumberFormat="1" applyFont="1" applyFill="1" applyBorder="1" applyAlignment="1" applyProtection="1">
      <alignment horizontal="left" vertical="center" indent="2"/>
      <protection hidden="1"/>
    </xf>
    <xf numFmtId="0" fontId="14" fillId="0" borderId="0" xfId="3" applyFont="1" applyBorder="1" applyAlignment="1" applyProtection="1"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38" fontId="7" fillId="0" borderId="9" xfId="1" applyFont="1" applyBorder="1" applyAlignment="1" applyProtection="1">
      <alignment horizontal="center" vertical="center" wrapText="1"/>
      <protection hidden="1"/>
    </xf>
    <xf numFmtId="38" fontId="7" fillId="0" borderId="11" xfId="1" applyFont="1" applyBorder="1" applyAlignment="1" applyProtection="1">
      <alignment horizontal="center" vertical="center" wrapText="1"/>
      <protection hidden="1"/>
    </xf>
    <xf numFmtId="38" fontId="7" fillId="0" borderId="6" xfId="1" applyFont="1" applyBorder="1" applyAlignment="1" applyProtection="1">
      <alignment horizontal="center" vertical="center" wrapText="1"/>
      <protection hidden="1"/>
    </xf>
    <xf numFmtId="38" fontId="7" fillId="0" borderId="7" xfId="1" applyFont="1" applyBorder="1" applyAlignment="1" applyProtection="1">
      <alignment horizontal="center" vertical="center" wrapText="1"/>
      <protection hidden="1"/>
    </xf>
    <xf numFmtId="38" fontId="7" fillId="0" borderId="8" xfId="1" applyFont="1" applyBorder="1" applyAlignment="1" applyProtection="1">
      <alignment horizontal="center" vertical="center" wrapText="1"/>
      <protection hidden="1"/>
    </xf>
    <xf numFmtId="38" fontId="7" fillId="0" borderId="12" xfId="1" applyFont="1" applyBorder="1" applyAlignment="1" applyProtection="1">
      <alignment horizontal="center" vertical="center" wrapText="1"/>
      <protection hidden="1"/>
    </xf>
    <xf numFmtId="38" fontId="7" fillId="0" borderId="2" xfId="1" applyFont="1" applyBorder="1" applyAlignment="1" applyProtection="1">
      <alignment horizontal="center"/>
      <protection hidden="1"/>
    </xf>
    <xf numFmtId="38" fontId="7" fillId="0" borderId="3" xfId="1" applyFont="1" applyBorder="1" applyAlignment="1" applyProtection="1">
      <alignment horizontal="center"/>
      <protection hidden="1"/>
    </xf>
    <xf numFmtId="38" fontId="7" fillId="0" borderId="4" xfId="1" applyFont="1" applyBorder="1" applyAlignment="1" applyProtection="1">
      <alignment horizontal="center"/>
      <protection hidden="1"/>
    </xf>
    <xf numFmtId="0" fontId="0" fillId="5" borderId="9" xfId="0" applyFill="1" applyBorder="1" applyAlignment="1" applyProtection="1">
      <alignment horizontal="center" vertical="center"/>
      <protection hidden="1"/>
    </xf>
    <xf numFmtId="0" fontId="0" fillId="5" borderId="11" xfId="0" applyFill="1" applyBorder="1" applyAlignment="1" applyProtection="1">
      <alignment horizontal="center" vertical="center"/>
      <protection hidden="1"/>
    </xf>
    <xf numFmtId="0" fontId="0" fillId="5" borderId="8" xfId="0" applyFill="1" applyBorder="1" applyAlignment="1" applyProtection="1">
      <alignment horizontal="center" vertical="center"/>
      <protection hidden="1"/>
    </xf>
    <xf numFmtId="0" fontId="0" fillId="5" borderId="12" xfId="0" applyFill="1" applyBorder="1" applyAlignment="1" applyProtection="1">
      <alignment horizontal="center" vertical="center"/>
      <protection hidden="1"/>
    </xf>
    <xf numFmtId="0" fontId="17" fillId="0" borderId="13" xfId="3" applyFont="1" applyBorder="1" applyAlignment="1" applyProtection="1">
      <alignment horizontal="center" wrapText="1"/>
      <protection hidden="1"/>
    </xf>
    <xf numFmtId="0" fontId="17" fillId="0" borderId="14" xfId="3" applyFont="1" applyBorder="1" applyAlignment="1" applyProtection="1">
      <alignment horizontal="center" wrapText="1"/>
      <protection hidden="1"/>
    </xf>
    <xf numFmtId="0" fontId="17" fillId="0" borderId="18" xfId="3" applyFont="1" applyBorder="1" applyAlignment="1" applyProtection="1">
      <alignment horizontal="center" wrapText="1"/>
      <protection hidden="1"/>
    </xf>
    <xf numFmtId="0" fontId="16" fillId="0" borderId="9" xfId="3" applyFont="1" applyBorder="1" applyAlignment="1" applyProtection="1">
      <alignment horizontal="center" vertical="center"/>
      <protection hidden="1"/>
    </xf>
    <xf numFmtId="0" fontId="16" fillId="0" borderId="10" xfId="3" applyFont="1" applyBorder="1" applyAlignment="1" applyProtection="1">
      <alignment horizontal="center" vertical="center"/>
      <protection hidden="1"/>
    </xf>
    <xf numFmtId="0" fontId="16" fillId="0" borderId="11" xfId="3" applyFont="1" applyBorder="1" applyAlignment="1" applyProtection="1">
      <alignment horizontal="center" vertical="center"/>
      <protection hidden="1"/>
    </xf>
    <xf numFmtId="0" fontId="16" fillId="0" borderId="8" xfId="3" applyFont="1" applyBorder="1" applyAlignment="1" applyProtection="1">
      <alignment horizontal="center" vertical="center"/>
      <protection hidden="1"/>
    </xf>
    <xf numFmtId="0" fontId="16" fillId="0" borderId="1" xfId="3" applyFont="1" applyBorder="1" applyAlignment="1" applyProtection="1">
      <alignment horizontal="center" vertical="center"/>
      <protection hidden="1"/>
    </xf>
    <xf numFmtId="0" fontId="16" fillId="0" borderId="12" xfId="3" applyFont="1" applyBorder="1" applyAlignment="1" applyProtection="1">
      <alignment horizontal="center" vertical="center"/>
      <protection hidden="1"/>
    </xf>
    <xf numFmtId="0" fontId="15" fillId="0" borderId="9" xfId="3" applyBorder="1" applyAlignment="1" applyProtection="1">
      <alignment horizontal="center" wrapText="1"/>
      <protection hidden="1"/>
    </xf>
    <xf numFmtId="0" fontId="15" fillId="0" borderId="11" xfId="3" applyBorder="1" applyAlignment="1" applyProtection="1">
      <alignment horizontal="center" wrapText="1"/>
      <protection hidden="1"/>
    </xf>
    <xf numFmtId="0" fontId="15" fillId="0" borderId="8" xfId="3" applyBorder="1" applyAlignment="1" applyProtection="1">
      <alignment horizontal="center" wrapText="1"/>
      <protection hidden="1"/>
    </xf>
    <xf numFmtId="0" fontId="15" fillId="0" borderId="12" xfId="3" applyBorder="1" applyAlignment="1" applyProtection="1">
      <alignment horizontal="center" wrapText="1"/>
      <protection hidden="1"/>
    </xf>
    <xf numFmtId="0" fontId="15" fillId="0" borderId="9" xfId="3" applyFont="1" applyBorder="1" applyAlignment="1" applyProtection="1">
      <alignment horizontal="center" vertical="justify"/>
      <protection hidden="1"/>
    </xf>
    <xf numFmtId="0" fontId="15" fillId="0" borderId="10" xfId="3" applyFont="1" applyBorder="1" applyAlignment="1" applyProtection="1">
      <alignment horizontal="center" vertical="justify"/>
      <protection hidden="1"/>
    </xf>
    <xf numFmtId="0" fontId="15" fillId="0" borderId="11" xfId="3" applyFont="1" applyBorder="1" applyAlignment="1" applyProtection="1">
      <alignment horizontal="center" vertical="justify"/>
      <protection hidden="1"/>
    </xf>
    <xf numFmtId="0" fontId="15" fillId="0" borderId="8" xfId="3" applyFont="1" applyBorder="1" applyAlignment="1" applyProtection="1">
      <alignment horizontal="center" vertical="justify"/>
      <protection hidden="1"/>
    </xf>
    <xf numFmtId="0" fontId="15" fillId="0" borderId="1" xfId="3" applyFont="1" applyBorder="1" applyAlignment="1" applyProtection="1">
      <alignment horizontal="center" vertical="justify"/>
      <protection hidden="1"/>
    </xf>
    <xf numFmtId="0" fontId="15" fillId="0" borderId="12" xfId="3" applyFont="1" applyBorder="1" applyAlignment="1" applyProtection="1">
      <alignment horizontal="center" vertical="justify"/>
      <protection hidden="1"/>
    </xf>
    <xf numFmtId="0" fontId="15" fillId="0" borderId="13" xfId="3" applyBorder="1" applyAlignment="1" applyProtection="1">
      <alignment horizontal="center"/>
      <protection hidden="1"/>
    </xf>
    <xf numFmtId="0" fontId="15" fillId="0" borderId="14" xfId="3" applyBorder="1" applyAlignment="1" applyProtection="1">
      <alignment horizontal="center"/>
      <protection hidden="1"/>
    </xf>
    <xf numFmtId="0" fontId="15" fillId="0" borderId="18" xfId="3" applyBorder="1" applyAlignment="1" applyProtection="1">
      <alignment horizontal="center"/>
      <protection hidden="1"/>
    </xf>
    <xf numFmtId="0" fontId="17" fillId="0" borderId="13" xfId="3" applyFont="1" applyBorder="1" applyAlignment="1" applyProtection="1">
      <alignment horizontal="center"/>
      <protection hidden="1"/>
    </xf>
    <xf numFmtId="0" fontId="17" fillId="0" borderId="14" xfId="3" applyFont="1" applyBorder="1" applyAlignment="1" applyProtection="1">
      <alignment horizontal="center"/>
      <protection hidden="1"/>
    </xf>
    <xf numFmtId="0" fontId="17" fillId="0" borderId="18" xfId="3" applyFont="1" applyBorder="1" applyAlignment="1" applyProtection="1">
      <alignment horizontal="center"/>
      <protection hidden="1"/>
    </xf>
    <xf numFmtId="0" fontId="15" fillId="0" borderId="9" xfId="3" applyBorder="1" applyAlignment="1" applyProtection="1">
      <alignment horizontal="center" vertical="center"/>
      <protection hidden="1"/>
    </xf>
    <xf numFmtId="0" fontId="15" fillId="0" borderId="11" xfId="3" applyBorder="1" applyAlignment="1" applyProtection="1">
      <alignment horizontal="center" vertical="center"/>
      <protection hidden="1"/>
    </xf>
    <xf numFmtId="0" fontId="15" fillId="0" borderId="6" xfId="3" applyBorder="1" applyAlignment="1" applyProtection="1">
      <alignment horizontal="center" vertical="center"/>
      <protection hidden="1"/>
    </xf>
    <xf numFmtId="0" fontId="15" fillId="0" borderId="7" xfId="3" applyBorder="1" applyAlignment="1" applyProtection="1">
      <alignment horizontal="center" vertical="center"/>
      <protection hidden="1"/>
    </xf>
    <xf numFmtId="0" fontId="15" fillId="0" borderId="8" xfId="3" applyBorder="1" applyAlignment="1" applyProtection="1">
      <alignment horizontal="center" vertical="center"/>
      <protection hidden="1"/>
    </xf>
    <xf numFmtId="0" fontId="15" fillId="0" borderId="12" xfId="3" applyBorder="1" applyAlignment="1" applyProtection="1">
      <alignment horizontal="center" vertical="center"/>
      <protection hidden="1"/>
    </xf>
    <xf numFmtId="177" fontId="17" fillId="0" borderId="13" xfId="3" applyNumberFormat="1" applyFont="1" applyBorder="1" applyAlignment="1" applyProtection="1">
      <alignment horizontal="center" vertical="center" wrapText="1"/>
      <protection hidden="1"/>
    </xf>
    <xf numFmtId="177" fontId="17" fillId="0" borderId="14" xfId="3" applyNumberFormat="1" applyFont="1" applyBorder="1" applyAlignment="1" applyProtection="1">
      <alignment horizontal="center" vertical="center" wrapText="1"/>
      <protection hidden="1"/>
    </xf>
    <xf numFmtId="177" fontId="17" fillId="0" borderId="18" xfId="3" applyNumberFormat="1" applyFont="1" applyBorder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protection hidden="1"/>
    </xf>
  </cellXfs>
  <cellStyles count="5">
    <cellStyle name="パーセント" xfId="2" builtinId="5"/>
    <cellStyle name="桁区切り" xfId="1" builtinId="6"/>
    <cellStyle name="標準" xfId="0" builtinId="0"/>
    <cellStyle name="標準_01_21" xfId="4"/>
    <cellStyle name="標準_Sheet1" xfId="3"/>
  </cellStyles>
  <dxfs count="0"/>
  <tableStyles count="0" defaultTableStyle="TableStyleMedium9" defaultPivotStyle="PivotStyleLight16"/>
  <colors>
    <mruColors>
      <color rgb="FFFFFF99"/>
      <color rgb="FFFFFFCC"/>
      <color rgb="FFFF99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O27"/>
  <sheetViews>
    <sheetView workbookViewId="0"/>
  </sheetViews>
  <sheetFormatPr defaultColWidth="9" defaultRowHeight="13.1"/>
  <cols>
    <col min="1" max="1" width="9" style="53"/>
    <col min="2" max="2" width="6.6640625" style="53" customWidth="1"/>
    <col min="3" max="14" width="9" style="53"/>
    <col min="15" max="15" width="9" style="53" customWidth="1"/>
    <col min="16" max="16384" width="9" style="53"/>
  </cols>
  <sheetData>
    <row r="2" spans="1:15">
      <c r="B2" s="58" t="s">
        <v>78</v>
      </c>
      <c r="J2" s="50"/>
      <c r="K2" s="50"/>
    </row>
    <row r="3" spans="1:15" ht="16.399999999999999">
      <c r="A3" s="54" t="s">
        <v>95</v>
      </c>
      <c r="B3" s="52"/>
      <c r="D3" s="7"/>
      <c r="J3" s="123" t="s">
        <v>40</v>
      </c>
      <c r="K3" s="50"/>
      <c r="O3" s="59"/>
    </row>
    <row r="4" spans="1:15" ht="16.399999999999999">
      <c r="A4" s="54"/>
      <c r="B4" s="60"/>
      <c r="D4" s="7"/>
      <c r="J4" s="123" t="s">
        <v>79</v>
      </c>
      <c r="K4" s="50"/>
      <c r="O4" s="59"/>
    </row>
    <row r="5" spans="1:15" ht="16.399999999999999">
      <c r="A5" s="54"/>
      <c r="B5" s="60"/>
      <c r="D5" s="7"/>
      <c r="J5" s="48"/>
      <c r="K5" s="50"/>
      <c r="O5" s="59"/>
    </row>
    <row r="6" spans="1:15">
      <c r="B6" s="56" t="s">
        <v>76</v>
      </c>
      <c r="C6" s="7"/>
    </row>
    <row r="7" spans="1:15">
      <c r="A7" s="6"/>
      <c r="B7" s="2"/>
      <c r="I7" s="6"/>
      <c r="J7" s="61"/>
    </row>
    <row r="8" spans="1:15">
      <c r="A8" s="51"/>
      <c r="B8" s="53" t="s">
        <v>67</v>
      </c>
      <c r="C8" s="121"/>
      <c r="D8" s="53" t="s">
        <v>68</v>
      </c>
      <c r="I8" s="6"/>
    </row>
    <row r="9" spans="1:15">
      <c r="A9" s="51"/>
      <c r="E9" s="122"/>
      <c r="F9" s="53" t="s">
        <v>73</v>
      </c>
      <c r="I9" s="6"/>
    </row>
    <row r="10" spans="1:15">
      <c r="A10" s="51"/>
      <c r="I10" s="6"/>
    </row>
    <row r="11" spans="1:15">
      <c r="B11" s="1"/>
    </row>
    <row r="12" spans="1:15">
      <c r="B12" s="53" t="s">
        <v>67</v>
      </c>
      <c r="C12" s="121"/>
      <c r="D12" s="53" t="s">
        <v>74</v>
      </c>
      <c r="I12" s="6"/>
      <c r="J12" s="61"/>
      <c r="N12" s="124" t="s">
        <v>90</v>
      </c>
      <c r="O12" s="125">
        <v>0.1003</v>
      </c>
    </row>
    <row r="13" spans="1:15">
      <c r="B13" s="1"/>
      <c r="D13" s="50"/>
      <c r="E13" s="122"/>
      <c r="F13" s="53" t="s">
        <v>75</v>
      </c>
      <c r="I13" s="6"/>
      <c r="J13" s="61"/>
      <c r="N13" s="124" t="s">
        <v>91</v>
      </c>
      <c r="O13" s="125">
        <v>1.7299999999999999E-2</v>
      </c>
    </row>
    <row r="14" spans="1:15">
      <c r="B14" s="1"/>
      <c r="D14" s="50"/>
      <c r="E14" s="50"/>
      <c r="F14" s="50"/>
      <c r="I14" s="6"/>
      <c r="J14" s="61"/>
      <c r="N14" s="124" t="s">
        <v>92</v>
      </c>
      <c r="O14" s="125">
        <v>0.183</v>
      </c>
    </row>
    <row r="15" spans="1:15">
      <c r="B15" s="1"/>
      <c r="D15" s="50"/>
      <c r="E15" s="45"/>
    </row>
    <row r="16" spans="1:15">
      <c r="B16" s="2" t="s">
        <v>77</v>
      </c>
      <c r="D16" s="50"/>
      <c r="E16" s="45"/>
    </row>
    <row r="17" spans="1:11">
      <c r="B17" s="1"/>
      <c r="D17" s="50"/>
    </row>
    <row r="18" spans="1:11">
      <c r="B18" s="53" t="s">
        <v>67</v>
      </c>
      <c r="C18" s="121"/>
      <c r="D18" s="53" t="s">
        <v>97</v>
      </c>
      <c r="K18" s="50" t="s">
        <v>98</v>
      </c>
    </row>
    <row r="19" spans="1:11">
      <c r="C19" s="1"/>
      <c r="K19" s="127" t="s">
        <v>61</v>
      </c>
    </row>
    <row r="20" spans="1:11">
      <c r="A20" s="55"/>
      <c r="B20" s="56"/>
      <c r="K20" s="50" t="s">
        <v>96</v>
      </c>
    </row>
    <row r="21" spans="1:11">
      <c r="A21" s="55"/>
      <c r="B21" s="58"/>
      <c r="F21" s="5"/>
    </row>
    <row r="22" spans="1:11">
      <c r="B22" s="1"/>
    </row>
    <row r="27" spans="1:11">
      <c r="B27" s="57"/>
    </row>
  </sheetData>
  <sheetProtection sheet="1" objects="1" scenarios="1"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30"/>
  <sheetViews>
    <sheetView topLeftCell="A2" workbookViewId="0">
      <selection activeCell="J18" sqref="J18"/>
    </sheetView>
  </sheetViews>
  <sheetFormatPr defaultRowHeight="13.1"/>
  <cols>
    <col min="1" max="1" width="2.88671875" style="1" customWidth="1"/>
    <col min="2" max="2" width="16.109375" style="1" customWidth="1"/>
    <col min="3" max="3" width="2.5546875" style="1" customWidth="1"/>
    <col min="4" max="4" width="15.6640625" style="1" customWidth="1"/>
    <col min="5" max="6" width="16.109375" style="1" customWidth="1"/>
    <col min="7" max="7" width="20" style="1" customWidth="1"/>
    <col min="8" max="8" width="4.109375" style="1" customWidth="1"/>
    <col min="9" max="9" width="19.33203125" style="1" customWidth="1"/>
    <col min="10" max="10" width="12.21875" style="1" customWidth="1"/>
    <col min="11" max="11" width="1.44140625" style="1" customWidth="1"/>
    <col min="12" max="12" width="13.44140625" style="1" customWidth="1"/>
    <col min="13" max="16384" width="8.88671875" style="1"/>
  </cols>
  <sheetData>
    <row r="1" spans="2:12" ht="9.1999999999999993" customHeight="1"/>
    <row r="2" spans="2:12" ht="14.4" customHeight="1">
      <c r="B2" s="130" t="s">
        <v>50</v>
      </c>
      <c r="I2" s="1" t="s">
        <v>59</v>
      </c>
    </row>
    <row r="4" spans="2:12" ht="16.399999999999999">
      <c r="B4" s="2" t="s">
        <v>93</v>
      </c>
      <c r="E4" s="138">
        <f>VLOOKUP($B$7,健康保険料率!$C$12:$J$61,8)</f>
        <v>17640</v>
      </c>
      <c r="F4" s="5"/>
      <c r="I4" s="1" t="s">
        <v>64</v>
      </c>
    </row>
    <row r="5" spans="2:12" ht="16.399999999999999">
      <c r="E5" s="138">
        <f>VLOOKUP($B$7,健康保険料率!$C$12:$J$61,4)</f>
        <v>15045</v>
      </c>
      <c r="F5" s="5"/>
      <c r="J5" s="1" t="s">
        <v>65</v>
      </c>
    </row>
    <row r="6" spans="2:12" ht="14.4" customHeight="1">
      <c r="B6" s="126" t="s">
        <v>53</v>
      </c>
      <c r="E6" s="2" t="s">
        <v>52</v>
      </c>
      <c r="F6" s="2" t="s">
        <v>39</v>
      </c>
      <c r="J6" s="1" t="s">
        <v>66</v>
      </c>
    </row>
    <row r="7" spans="2:12" ht="23.1" customHeight="1">
      <c r="B7" s="128">
        <v>300000</v>
      </c>
      <c r="D7" s="139" t="s">
        <v>105</v>
      </c>
      <c r="E7" s="152">
        <f>IF(B7="","",ROUNDUP(E4-0.5,0))</f>
        <v>17640</v>
      </c>
      <c r="F7" s="140">
        <f>IF(B7="","",VLOOKUP($B$7,健康保険料率!$C$12:$L$45,10))</f>
        <v>27450</v>
      </c>
      <c r="G7" s="141" t="s">
        <v>63</v>
      </c>
      <c r="I7" s="4" t="s">
        <v>56</v>
      </c>
    </row>
    <row r="8" spans="2:12" ht="23.1" customHeight="1">
      <c r="D8" s="141" t="s">
        <v>106</v>
      </c>
      <c r="E8" s="152">
        <f>IF(B7="","",ROUNDUP(E5-0.5,0))</f>
        <v>15045</v>
      </c>
      <c r="F8" s="140">
        <f>IF(B7="","",VLOOKUP($B$7,健康保険料率!$C$12:$L$45,10))</f>
        <v>27450</v>
      </c>
      <c r="J8" s="4" t="s">
        <v>51</v>
      </c>
    </row>
    <row r="9" spans="2:12" ht="14.6" customHeight="1">
      <c r="D9" s="141"/>
      <c r="E9" s="142"/>
      <c r="F9" s="143"/>
      <c r="J9" s="4"/>
    </row>
    <row r="10" spans="2:12" ht="14.6" customHeight="1">
      <c r="F10" s="5"/>
    </row>
    <row r="11" spans="2:12" ht="14.4" customHeight="1">
      <c r="B11" s="2" t="s">
        <v>55</v>
      </c>
      <c r="F11" s="5"/>
      <c r="I11" s="1" t="s">
        <v>60</v>
      </c>
    </row>
    <row r="12" spans="2:12">
      <c r="F12" s="5"/>
    </row>
    <row r="13" spans="2:12">
      <c r="B13" s="126" t="s">
        <v>54</v>
      </c>
      <c r="E13" s="2" t="s">
        <v>55</v>
      </c>
      <c r="F13" s="5"/>
      <c r="L13" s="137" t="s">
        <v>71</v>
      </c>
    </row>
    <row r="14" spans="2:12" ht="22.95" customHeight="1">
      <c r="B14" s="128">
        <v>304066</v>
      </c>
      <c r="E14" s="133">
        <f>IF(B14="","",ROUNDUP(F14-0.5,0))</f>
        <v>912</v>
      </c>
      <c r="F14" s="144">
        <f>B14*0.3%</f>
        <v>912.19799999999998</v>
      </c>
      <c r="I14" s="202" t="s">
        <v>94</v>
      </c>
      <c r="L14" s="145">
        <f>SUM(J15:J17)</f>
        <v>46002</v>
      </c>
    </row>
    <row r="15" spans="2:12" ht="14.6" customHeight="1">
      <c r="F15" s="5"/>
      <c r="I15" s="136" t="s">
        <v>69</v>
      </c>
      <c r="J15" s="147">
        <v>17640</v>
      </c>
    </row>
    <row r="16" spans="2:12" ht="14.6" customHeight="1">
      <c r="F16" s="5"/>
      <c r="I16" s="146" t="s">
        <v>39</v>
      </c>
      <c r="J16" s="147">
        <v>27450</v>
      </c>
    </row>
    <row r="17" spans="6:10" ht="14.6" customHeight="1">
      <c r="F17" s="5"/>
      <c r="I17" s="146" t="s">
        <v>55</v>
      </c>
      <c r="J17" s="147">
        <v>912</v>
      </c>
    </row>
    <row r="18" spans="6:10" ht="14.6" customHeight="1"/>
    <row r="19" spans="6:10" ht="14.6" customHeight="1"/>
    <row r="20" spans="6:10" ht="14.6" customHeight="1"/>
    <row r="21" spans="6:10" ht="14.6" customHeight="1"/>
    <row r="22" spans="6:10" ht="14.6" customHeight="1"/>
    <row r="23" spans="6:10" ht="14.6" customHeight="1"/>
    <row r="24" spans="6:10" ht="14.6" customHeight="1"/>
    <row r="25" spans="6:10" ht="14.6" customHeight="1"/>
    <row r="26" spans="6:10" ht="14.6" customHeight="1"/>
    <row r="27" spans="6:10" ht="14.6" customHeight="1"/>
    <row r="28" spans="6:10" ht="14.6" customHeight="1"/>
    <row r="29" spans="6:10" ht="14.6" customHeight="1"/>
    <row r="30" spans="6:10" ht="14.6" customHeight="1"/>
  </sheetData>
  <sheetProtection sheet="1" objects="1" scenarios="1"/>
  <phoneticPr fontId="3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U17"/>
  <sheetViews>
    <sheetView tabSelected="1" workbookViewId="0">
      <selection activeCell="J11" sqref="J11"/>
    </sheetView>
  </sheetViews>
  <sheetFormatPr defaultRowHeight="13.1"/>
  <cols>
    <col min="1" max="1" width="8.88671875" style="1"/>
    <col min="2" max="2" width="16.109375" style="1" customWidth="1"/>
    <col min="3" max="3" width="5.44140625" style="1" customWidth="1"/>
    <col min="4" max="4" width="16.109375" style="1" customWidth="1"/>
    <col min="5" max="5" width="6.109375" style="1" customWidth="1"/>
    <col min="6" max="6" width="16.109375" style="1" customWidth="1"/>
    <col min="7" max="7" width="8.88671875" style="1"/>
    <col min="8" max="8" width="3.109375" style="1" customWidth="1"/>
    <col min="9" max="16384" width="8.88671875" style="1"/>
  </cols>
  <sheetData>
    <row r="2" spans="1:21" ht="16.399999999999999">
      <c r="A2" s="130" t="s">
        <v>57</v>
      </c>
      <c r="H2" s="1" t="s">
        <v>100</v>
      </c>
      <c r="I2" s="2" t="s">
        <v>103</v>
      </c>
      <c r="P2" s="150" t="s">
        <v>108</v>
      </c>
    </row>
    <row r="3" spans="1:21">
      <c r="P3" s="151" t="s">
        <v>109</v>
      </c>
    </row>
    <row r="4" spans="1:21">
      <c r="B4" s="126" t="s">
        <v>58</v>
      </c>
      <c r="C4" s="5"/>
      <c r="D4" s="131" t="s">
        <v>80</v>
      </c>
      <c r="F4" s="2" t="s">
        <v>38</v>
      </c>
      <c r="P4" s="147">
        <v>300000</v>
      </c>
      <c r="Q4" s="149">
        <f>IF(P4="","",VLOOKUP(P4,源泉徴収税額!B7:L300,11))</f>
        <v>52900</v>
      </c>
    </row>
    <row r="5" spans="1:21" ht="22.25" customHeight="1">
      <c r="B5" s="128">
        <v>253998</v>
      </c>
      <c r="C5" s="5"/>
      <c r="D5" s="129" t="s">
        <v>82</v>
      </c>
      <c r="E5" s="132">
        <f>VLOOKUP(D5,T6:U13,2,FALSE)</f>
        <v>3</v>
      </c>
      <c r="F5" s="133">
        <f>IF(B5="","",VLOOKUP(B5,源泉徴収税額!B7:K300,E5))</f>
        <v>6640</v>
      </c>
    </row>
    <row r="6" spans="1:21">
      <c r="D6" s="134" t="s">
        <v>104</v>
      </c>
      <c r="T6" s="135" t="s">
        <v>82</v>
      </c>
      <c r="U6" s="135">
        <v>3</v>
      </c>
    </row>
    <row r="7" spans="1:21">
      <c r="T7" s="135" t="s">
        <v>83</v>
      </c>
      <c r="U7" s="135">
        <v>4</v>
      </c>
    </row>
    <row r="8" spans="1:21">
      <c r="T8" s="135" t="s">
        <v>84</v>
      </c>
      <c r="U8" s="135">
        <v>5</v>
      </c>
    </row>
    <row r="9" spans="1:21">
      <c r="T9" s="135" t="s">
        <v>85</v>
      </c>
      <c r="U9" s="135">
        <v>6</v>
      </c>
    </row>
    <row r="10" spans="1:21">
      <c r="T10" s="135" t="s">
        <v>86</v>
      </c>
      <c r="U10" s="135">
        <v>7</v>
      </c>
    </row>
    <row r="11" spans="1:21">
      <c r="T11" s="135" t="s">
        <v>87</v>
      </c>
      <c r="U11" s="135">
        <v>8</v>
      </c>
    </row>
    <row r="12" spans="1:21">
      <c r="T12" s="135" t="s">
        <v>88</v>
      </c>
      <c r="U12" s="135">
        <v>9</v>
      </c>
    </row>
    <row r="13" spans="1:21">
      <c r="T13" s="135" t="s">
        <v>89</v>
      </c>
      <c r="U13" s="135">
        <v>10</v>
      </c>
    </row>
    <row r="14" spans="1:21">
      <c r="H14" s="1" t="s">
        <v>101</v>
      </c>
      <c r="I14" s="2" t="s">
        <v>102</v>
      </c>
    </row>
    <row r="15" spans="1:21">
      <c r="B15" s="2" t="s">
        <v>81</v>
      </c>
    </row>
    <row r="16" spans="1:21">
      <c r="B16" s="136" t="s">
        <v>70</v>
      </c>
      <c r="D16" s="136" t="s">
        <v>71</v>
      </c>
      <c r="F16" s="2" t="s">
        <v>72</v>
      </c>
      <c r="I16" s="137" t="s">
        <v>99</v>
      </c>
    </row>
    <row r="17" spans="2:9" ht="23.6" customHeight="1">
      <c r="B17" s="128">
        <v>300000</v>
      </c>
      <c r="D17" s="128">
        <v>46002</v>
      </c>
      <c r="F17" s="133">
        <f>IF(OR(B17="",D17=""),"",B17-D17)</f>
        <v>253998</v>
      </c>
      <c r="I17" s="137" t="s">
        <v>62</v>
      </c>
    </row>
  </sheetData>
  <sheetProtection sheet="1" objects="1" scenarios="1"/>
  <phoneticPr fontId="3"/>
  <dataValidations count="1">
    <dataValidation type="list" allowBlank="1" showInputMessage="1" showErrorMessage="1" sqref="D5">
      <formula1>$T$6:$T$13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0"/>
  <sheetViews>
    <sheetView zoomScale="93" zoomScaleNormal="93" workbookViewId="0">
      <selection activeCell="N3" sqref="N3"/>
    </sheetView>
  </sheetViews>
  <sheetFormatPr defaultRowHeight="13.1"/>
  <cols>
    <col min="2" max="3" width="9.21875" bestFit="1" customWidth="1"/>
    <col min="4" max="4" width="10.21875" bestFit="1" customWidth="1"/>
    <col min="5" max="5" width="9.21875" customWidth="1"/>
    <col min="6" max="11" width="9.21875" bestFit="1" customWidth="1"/>
    <col min="12" max="12" width="11.88671875" customWidth="1"/>
  </cols>
  <sheetData>
    <row r="2" spans="1:15" ht="18.350000000000001">
      <c r="A2" s="1"/>
      <c r="B2" s="154" t="s">
        <v>49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8"/>
      <c r="N2" s="1"/>
      <c r="O2" s="1"/>
    </row>
    <row r="3" spans="1:15">
      <c r="A3" s="1"/>
      <c r="B3" s="155" t="s">
        <v>7</v>
      </c>
      <c r="C3" s="156"/>
      <c r="D3" s="161" t="s">
        <v>8</v>
      </c>
      <c r="E3" s="162"/>
      <c r="F3" s="162"/>
      <c r="G3" s="162"/>
      <c r="H3" s="162"/>
      <c r="I3" s="162"/>
      <c r="J3" s="162"/>
      <c r="K3" s="163"/>
      <c r="L3" s="10" t="s">
        <v>0</v>
      </c>
      <c r="M3" s="8"/>
      <c r="N3" t="s">
        <v>41</v>
      </c>
      <c r="O3" s="1"/>
    </row>
    <row r="4" spans="1:15">
      <c r="A4" s="1"/>
      <c r="B4" s="157"/>
      <c r="C4" s="158"/>
      <c r="D4" s="161" t="s">
        <v>9</v>
      </c>
      <c r="E4" s="162"/>
      <c r="F4" s="162"/>
      <c r="G4" s="162"/>
      <c r="H4" s="162"/>
      <c r="I4" s="162"/>
      <c r="J4" s="162"/>
      <c r="K4" s="163"/>
      <c r="L4" s="11"/>
      <c r="M4" s="8"/>
      <c r="N4" s="1"/>
      <c r="O4" s="1"/>
    </row>
    <row r="5" spans="1:15">
      <c r="A5" s="1"/>
      <c r="B5" s="159"/>
      <c r="C5" s="160"/>
      <c r="D5" s="12" t="s">
        <v>10</v>
      </c>
      <c r="E5" s="12" t="s">
        <v>11</v>
      </c>
      <c r="F5" s="12" t="s">
        <v>12</v>
      </c>
      <c r="G5" s="12" t="s">
        <v>2</v>
      </c>
      <c r="H5" s="12" t="s">
        <v>3</v>
      </c>
      <c r="I5" s="12" t="s">
        <v>4</v>
      </c>
      <c r="J5" s="12" t="s">
        <v>5</v>
      </c>
      <c r="K5" s="12" t="s">
        <v>6</v>
      </c>
      <c r="L5" s="13"/>
      <c r="M5" s="8"/>
      <c r="N5" s="1"/>
      <c r="O5" s="1"/>
    </row>
    <row r="6" spans="1:15">
      <c r="A6" s="1"/>
      <c r="B6" s="12" t="s">
        <v>13</v>
      </c>
      <c r="C6" s="12" t="s">
        <v>14</v>
      </c>
      <c r="D6" s="161" t="s">
        <v>15</v>
      </c>
      <c r="E6" s="162"/>
      <c r="F6" s="162"/>
      <c r="G6" s="162"/>
      <c r="H6" s="162"/>
      <c r="I6" s="162"/>
      <c r="J6" s="162"/>
      <c r="K6" s="163"/>
      <c r="L6" s="14" t="s">
        <v>16</v>
      </c>
      <c r="M6" s="8"/>
      <c r="N6" s="1"/>
      <c r="O6" s="1"/>
    </row>
    <row r="7" spans="1:15">
      <c r="A7" s="1"/>
      <c r="B7" s="15">
        <v>0</v>
      </c>
      <c r="C7" s="16">
        <v>88000</v>
      </c>
      <c r="D7" s="15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8">
        <v>0</v>
      </c>
      <c r="L7" s="19">
        <f>所得税診断!B5*N7</f>
        <v>7779.95874</v>
      </c>
      <c r="M7" s="8"/>
      <c r="N7" s="148">
        <v>3.0630000000000001E-2</v>
      </c>
      <c r="O7" s="1"/>
    </row>
    <row r="8" spans="1:15">
      <c r="A8" s="1"/>
      <c r="B8" s="20">
        <v>88000</v>
      </c>
      <c r="C8" s="21">
        <v>89000</v>
      </c>
      <c r="D8" s="46">
        <v>130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65">
        <v>3200</v>
      </c>
      <c r="M8" s="8"/>
      <c r="N8" s="1"/>
      <c r="O8" s="1"/>
    </row>
    <row r="9" spans="1:15">
      <c r="A9" s="1"/>
      <c r="B9" s="20">
        <v>89000</v>
      </c>
      <c r="C9" s="21">
        <v>90000</v>
      </c>
      <c r="D9" s="46">
        <v>180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65">
        <v>3200</v>
      </c>
      <c r="M9" s="8"/>
      <c r="N9" s="1"/>
      <c r="O9" s="1"/>
    </row>
    <row r="10" spans="1:15">
      <c r="A10" s="1"/>
      <c r="B10" s="20">
        <v>90000</v>
      </c>
      <c r="C10" s="21">
        <v>91000</v>
      </c>
      <c r="D10" s="46">
        <v>230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65">
        <v>3200</v>
      </c>
      <c r="M10" s="8"/>
      <c r="N10" s="1"/>
      <c r="O10" s="1"/>
    </row>
    <row r="11" spans="1:15">
      <c r="A11" s="1"/>
      <c r="B11" s="20">
        <v>91000</v>
      </c>
      <c r="C11" s="21">
        <v>92000</v>
      </c>
      <c r="D11" s="46">
        <v>290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65">
        <v>3200</v>
      </c>
      <c r="M11" s="8"/>
      <c r="N11" s="1"/>
      <c r="O11" s="1"/>
    </row>
    <row r="12" spans="1:15">
      <c r="A12" s="1"/>
      <c r="B12" s="20">
        <v>92000</v>
      </c>
      <c r="C12" s="21">
        <v>93000</v>
      </c>
      <c r="D12" s="46">
        <v>340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65">
        <v>3300</v>
      </c>
      <c r="M12" s="8"/>
      <c r="N12" s="1"/>
      <c r="O12" s="1"/>
    </row>
    <row r="13" spans="1:15">
      <c r="A13" s="1"/>
      <c r="B13" s="20">
        <v>93000</v>
      </c>
      <c r="C13" s="21">
        <v>94000</v>
      </c>
      <c r="D13" s="46">
        <v>390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65">
        <v>3300</v>
      </c>
      <c r="M13" s="8"/>
      <c r="N13" s="1"/>
      <c r="O13" s="1"/>
    </row>
    <row r="14" spans="1:15">
      <c r="A14" s="1"/>
      <c r="B14" s="20">
        <v>94000</v>
      </c>
      <c r="C14" s="21">
        <v>95000</v>
      </c>
      <c r="D14" s="46">
        <v>440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65">
        <v>3300</v>
      </c>
      <c r="M14" s="8"/>
      <c r="N14" s="1"/>
      <c r="O14" s="1"/>
    </row>
    <row r="15" spans="1:15">
      <c r="A15" s="1"/>
      <c r="B15" s="20">
        <v>95000</v>
      </c>
      <c r="C15" s="21">
        <v>96000</v>
      </c>
      <c r="D15" s="46">
        <v>490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65">
        <v>3400</v>
      </c>
      <c r="M15" s="8"/>
      <c r="N15" s="1"/>
      <c r="O15" s="1"/>
    </row>
    <row r="16" spans="1:15">
      <c r="A16" s="1"/>
      <c r="B16" s="20">
        <v>96000</v>
      </c>
      <c r="C16" s="21">
        <v>97000</v>
      </c>
      <c r="D16" s="46">
        <v>540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65">
        <v>3400</v>
      </c>
      <c r="M16" s="8"/>
      <c r="N16" s="1"/>
      <c r="O16" s="1"/>
    </row>
    <row r="17" spans="1:15">
      <c r="A17" s="1"/>
      <c r="B17" s="20">
        <v>97000</v>
      </c>
      <c r="C17" s="21">
        <v>98000</v>
      </c>
      <c r="D17" s="46">
        <v>590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65">
        <v>3500</v>
      </c>
      <c r="M17" s="8"/>
      <c r="N17" s="1"/>
      <c r="O17" s="1"/>
    </row>
    <row r="18" spans="1:15">
      <c r="A18" s="1"/>
      <c r="B18" s="20">
        <v>98000</v>
      </c>
      <c r="C18" s="21">
        <v>99000</v>
      </c>
      <c r="D18" s="46">
        <v>640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65">
        <v>3500</v>
      </c>
      <c r="M18" s="8"/>
      <c r="N18" s="1"/>
      <c r="O18" s="1"/>
    </row>
    <row r="19" spans="1:15">
      <c r="A19" s="1"/>
      <c r="B19" s="20">
        <v>99000</v>
      </c>
      <c r="C19" s="21">
        <v>101000</v>
      </c>
      <c r="D19" s="46">
        <v>720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65">
        <v>3600</v>
      </c>
      <c r="M19" s="8"/>
      <c r="N19" s="1"/>
      <c r="O19" s="1"/>
    </row>
    <row r="20" spans="1:15">
      <c r="A20" s="1"/>
      <c r="B20" s="20">
        <v>101000</v>
      </c>
      <c r="C20" s="21">
        <v>103000</v>
      </c>
      <c r="D20" s="46">
        <v>830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65">
        <v>3600</v>
      </c>
      <c r="M20" s="8"/>
      <c r="N20" s="1"/>
      <c r="O20" s="1"/>
    </row>
    <row r="21" spans="1:15">
      <c r="A21" s="1"/>
      <c r="B21" s="20">
        <v>103000</v>
      </c>
      <c r="C21" s="21">
        <v>105000</v>
      </c>
      <c r="D21" s="46">
        <v>930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65">
        <v>3700</v>
      </c>
      <c r="M21" s="8"/>
      <c r="N21" s="1"/>
      <c r="O21" s="1"/>
    </row>
    <row r="22" spans="1:15">
      <c r="A22" s="1"/>
      <c r="B22" s="20">
        <v>105000</v>
      </c>
      <c r="C22" s="21">
        <v>107000</v>
      </c>
      <c r="D22" s="46">
        <v>1030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65">
        <v>3800</v>
      </c>
      <c r="M22" s="8"/>
      <c r="N22" s="1"/>
      <c r="O22" s="1"/>
    </row>
    <row r="23" spans="1:15">
      <c r="A23" s="1"/>
      <c r="B23" s="20">
        <v>107000</v>
      </c>
      <c r="C23" s="21">
        <v>109000</v>
      </c>
      <c r="D23" s="46">
        <v>1130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65">
        <v>3800</v>
      </c>
      <c r="M23" s="8"/>
      <c r="N23" s="1"/>
      <c r="O23" s="1"/>
    </row>
    <row r="24" spans="1:15">
      <c r="A24" s="1"/>
      <c r="B24" s="20">
        <v>109000</v>
      </c>
      <c r="C24" s="21">
        <v>111000</v>
      </c>
      <c r="D24" s="46">
        <v>1240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65">
        <v>3900</v>
      </c>
      <c r="M24" s="8"/>
      <c r="N24" s="1"/>
      <c r="O24" s="1"/>
    </row>
    <row r="25" spans="1:15">
      <c r="A25" s="1"/>
      <c r="B25" s="20">
        <v>111000</v>
      </c>
      <c r="C25" s="21">
        <v>113000</v>
      </c>
      <c r="D25" s="46">
        <v>1340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65">
        <v>4000</v>
      </c>
      <c r="M25" s="8"/>
      <c r="N25" s="1"/>
      <c r="O25" s="1"/>
    </row>
    <row r="26" spans="1:15">
      <c r="A26" s="1"/>
      <c r="B26" s="20">
        <v>113000</v>
      </c>
      <c r="C26" s="21">
        <v>115000</v>
      </c>
      <c r="D26" s="46">
        <v>1440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65">
        <v>4100</v>
      </c>
      <c r="M26" s="8"/>
      <c r="N26" s="1"/>
      <c r="O26" s="1"/>
    </row>
    <row r="27" spans="1:15">
      <c r="A27" s="1"/>
      <c r="B27" s="20">
        <v>115000</v>
      </c>
      <c r="C27" s="21">
        <v>117000</v>
      </c>
      <c r="D27" s="46">
        <v>1540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65">
        <v>4100</v>
      </c>
      <c r="M27" s="8"/>
      <c r="N27" s="1"/>
      <c r="O27" s="1"/>
    </row>
    <row r="28" spans="1:15">
      <c r="A28" s="1"/>
      <c r="B28" s="20">
        <v>117000</v>
      </c>
      <c r="C28" s="21">
        <v>119000</v>
      </c>
      <c r="D28" s="46">
        <v>1640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65">
        <v>4200</v>
      </c>
      <c r="M28" s="8"/>
      <c r="N28" s="1"/>
      <c r="O28" s="1"/>
    </row>
    <row r="29" spans="1:15">
      <c r="A29" s="1"/>
      <c r="B29" s="20">
        <v>119000</v>
      </c>
      <c r="C29" s="21">
        <v>121000</v>
      </c>
      <c r="D29" s="46">
        <v>1750</v>
      </c>
      <c r="E29" s="46">
        <v>120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65">
        <v>4300</v>
      </c>
      <c r="M29" s="8"/>
      <c r="N29" s="1"/>
      <c r="O29" s="1"/>
    </row>
    <row r="30" spans="1:15">
      <c r="A30" s="1"/>
      <c r="B30" s="20">
        <v>121000</v>
      </c>
      <c r="C30" s="21">
        <v>123000</v>
      </c>
      <c r="D30" s="46">
        <v>1850</v>
      </c>
      <c r="E30" s="46">
        <v>220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65">
        <v>4500</v>
      </c>
      <c r="M30" s="8"/>
      <c r="N30" s="1"/>
      <c r="O30" s="1"/>
    </row>
    <row r="31" spans="1:15">
      <c r="A31" s="1"/>
      <c r="B31" s="20">
        <v>123000</v>
      </c>
      <c r="C31" s="21">
        <v>125000</v>
      </c>
      <c r="D31" s="46">
        <v>1950</v>
      </c>
      <c r="E31" s="46">
        <v>330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65">
        <v>4800</v>
      </c>
      <c r="M31" s="8"/>
      <c r="N31" s="1"/>
      <c r="O31" s="1"/>
    </row>
    <row r="32" spans="1:15">
      <c r="A32" s="1"/>
      <c r="B32" s="20">
        <v>125000</v>
      </c>
      <c r="C32" s="21">
        <v>127000</v>
      </c>
      <c r="D32" s="46">
        <v>2050</v>
      </c>
      <c r="E32" s="46">
        <v>430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65">
        <v>5100</v>
      </c>
      <c r="M32" s="8"/>
      <c r="N32" s="1"/>
      <c r="O32" s="1"/>
    </row>
    <row r="33" spans="1:15">
      <c r="A33" s="1"/>
      <c r="B33" s="20">
        <v>127000</v>
      </c>
      <c r="C33" s="21">
        <v>129000</v>
      </c>
      <c r="D33" s="46">
        <v>2150</v>
      </c>
      <c r="E33" s="46">
        <v>530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65">
        <v>5400</v>
      </c>
      <c r="M33" s="8"/>
      <c r="N33" s="1"/>
      <c r="O33" s="1"/>
    </row>
    <row r="34" spans="1:15">
      <c r="A34" s="1"/>
      <c r="B34" s="20">
        <v>129000</v>
      </c>
      <c r="C34" s="21">
        <v>131000</v>
      </c>
      <c r="D34" s="46">
        <v>2260</v>
      </c>
      <c r="E34" s="46">
        <v>630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65">
        <v>5700</v>
      </c>
      <c r="M34" s="8"/>
      <c r="N34" s="1"/>
      <c r="O34" s="1"/>
    </row>
    <row r="35" spans="1:15">
      <c r="A35" s="1"/>
      <c r="B35" s="20">
        <v>131000</v>
      </c>
      <c r="C35" s="21">
        <v>133000</v>
      </c>
      <c r="D35" s="46">
        <v>2360</v>
      </c>
      <c r="E35" s="46">
        <v>740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65">
        <v>6000</v>
      </c>
      <c r="M35" s="8"/>
      <c r="N35" s="1"/>
      <c r="O35" s="1"/>
    </row>
    <row r="36" spans="1:15">
      <c r="A36" s="1"/>
      <c r="B36" s="20">
        <v>133000</v>
      </c>
      <c r="C36" s="21">
        <v>135000</v>
      </c>
      <c r="D36" s="46">
        <v>2460</v>
      </c>
      <c r="E36" s="46">
        <v>840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65">
        <v>6300</v>
      </c>
      <c r="M36" s="8"/>
      <c r="N36" s="1"/>
      <c r="O36" s="1"/>
    </row>
    <row r="37" spans="1:15">
      <c r="A37" s="1"/>
      <c r="B37" s="20">
        <v>135000</v>
      </c>
      <c r="C37" s="21">
        <v>137000</v>
      </c>
      <c r="D37" s="46">
        <v>2550</v>
      </c>
      <c r="E37" s="46">
        <v>930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65">
        <v>6600</v>
      </c>
      <c r="M37" s="8"/>
      <c r="N37" s="1"/>
      <c r="O37" s="1"/>
    </row>
    <row r="38" spans="1:15">
      <c r="A38" s="1"/>
      <c r="B38" s="20">
        <v>137000</v>
      </c>
      <c r="C38" s="21">
        <v>139000</v>
      </c>
      <c r="D38" s="46">
        <v>2610</v>
      </c>
      <c r="E38" s="46">
        <v>990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65">
        <v>6800</v>
      </c>
      <c r="M38" s="8"/>
      <c r="N38" s="1"/>
      <c r="O38" s="1"/>
    </row>
    <row r="39" spans="1:15">
      <c r="A39" s="1"/>
      <c r="B39" s="20">
        <v>139000</v>
      </c>
      <c r="C39" s="21">
        <v>141000</v>
      </c>
      <c r="D39" s="46">
        <v>2680</v>
      </c>
      <c r="E39" s="46">
        <v>1050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65">
        <v>7100</v>
      </c>
      <c r="M39" s="8"/>
      <c r="N39" s="1"/>
      <c r="O39" s="1"/>
    </row>
    <row r="40" spans="1:15">
      <c r="A40" s="1"/>
      <c r="B40" s="20">
        <v>141000</v>
      </c>
      <c r="C40" s="21">
        <v>143000</v>
      </c>
      <c r="D40" s="46">
        <v>2740</v>
      </c>
      <c r="E40" s="46">
        <v>1110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65">
        <v>7500</v>
      </c>
      <c r="M40" s="8"/>
      <c r="N40" s="1"/>
      <c r="O40" s="1"/>
    </row>
    <row r="41" spans="1:15">
      <c r="A41" s="1"/>
      <c r="B41" s="20">
        <v>143000</v>
      </c>
      <c r="C41" s="21">
        <v>145000</v>
      </c>
      <c r="D41" s="46">
        <v>2800</v>
      </c>
      <c r="E41" s="46">
        <v>1170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65">
        <v>7800</v>
      </c>
      <c r="M41" s="8"/>
      <c r="N41" s="1"/>
      <c r="O41" s="1"/>
    </row>
    <row r="42" spans="1:15">
      <c r="A42" s="1"/>
      <c r="B42" s="20">
        <v>145000</v>
      </c>
      <c r="C42" s="21">
        <v>147000</v>
      </c>
      <c r="D42" s="46">
        <v>2860</v>
      </c>
      <c r="E42" s="46">
        <v>1240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65">
        <v>8100</v>
      </c>
      <c r="M42" s="8"/>
      <c r="N42" s="1"/>
      <c r="O42" s="1"/>
    </row>
    <row r="43" spans="1:15">
      <c r="A43" s="1"/>
      <c r="B43" s="20">
        <v>147000</v>
      </c>
      <c r="C43" s="21">
        <v>149000</v>
      </c>
      <c r="D43" s="46">
        <v>2920</v>
      </c>
      <c r="E43" s="46">
        <v>1300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65">
        <v>8400</v>
      </c>
      <c r="M43" s="8"/>
      <c r="N43" s="1"/>
      <c r="O43" s="1"/>
    </row>
    <row r="44" spans="1:15">
      <c r="A44" s="1"/>
      <c r="B44" s="20">
        <v>149000</v>
      </c>
      <c r="C44" s="21">
        <v>151000</v>
      </c>
      <c r="D44" s="46">
        <v>2980</v>
      </c>
      <c r="E44" s="46">
        <v>1360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65">
        <v>8700</v>
      </c>
      <c r="M44" s="8"/>
      <c r="N44" s="1"/>
      <c r="O44" s="1"/>
    </row>
    <row r="45" spans="1:15">
      <c r="A45" s="1"/>
      <c r="B45" s="20">
        <v>151000</v>
      </c>
      <c r="C45" s="21">
        <v>153000</v>
      </c>
      <c r="D45" s="46">
        <v>3050</v>
      </c>
      <c r="E45" s="46">
        <v>1430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65">
        <v>9000</v>
      </c>
      <c r="M45" s="8"/>
      <c r="N45" s="1"/>
      <c r="O45" s="1"/>
    </row>
    <row r="46" spans="1:15">
      <c r="A46" s="1"/>
      <c r="B46" s="20">
        <v>153000</v>
      </c>
      <c r="C46" s="21">
        <v>155000</v>
      </c>
      <c r="D46" s="46">
        <v>3120</v>
      </c>
      <c r="E46" s="46">
        <v>1500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65">
        <v>9300</v>
      </c>
      <c r="M46" s="8"/>
      <c r="N46" s="1"/>
      <c r="O46" s="1"/>
    </row>
    <row r="47" spans="1:15">
      <c r="A47" s="1"/>
      <c r="B47" s="20">
        <v>155000</v>
      </c>
      <c r="C47" s="21">
        <v>157000</v>
      </c>
      <c r="D47" s="46">
        <v>3200</v>
      </c>
      <c r="E47" s="46">
        <v>1570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65">
        <v>9600</v>
      </c>
      <c r="M47" s="8"/>
      <c r="N47" s="1"/>
      <c r="O47" s="1"/>
    </row>
    <row r="48" spans="1:15">
      <c r="A48" s="1"/>
      <c r="B48" s="20">
        <v>157000</v>
      </c>
      <c r="C48" s="21">
        <v>159000</v>
      </c>
      <c r="D48" s="46">
        <v>3270</v>
      </c>
      <c r="E48" s="46">
        <v>1640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65">
        <v>9900</v>
      </c>
      <c r="M48" s="8"/>
      <c r="N48" s="1"/>
      <c r="O48" s="1"/>
    </row>
    <row r="49" spans="1:15">
      <c r="A49" s="1"/>
      <c r="B49" s="20">
        <v>159000</v>
      </c>
      <c r="C49" s="21">
        <v>161000</v>
      </c>
      <c r="D49" s="46">
        <v>3340</v>
      </c>
      <c r="E49" s="46">
        <v>1720</v>
      </c>
      <c r="F49" s="46">
        <v>100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65">
        <v>10200</v>
      </c>
      <c r="M49" s="8"/>
      <c r="N49" s="1"/>
      <c r="O49" s="1"/>
    </row>
    <row r="50" spans="1:15">
      <c r="A50" s="1"/>
      <c r="B50" s="20">
        <v>161000</v>
      </c>
      <c r="C50" s="21">
        <v>163000</v>
      </c>
      <c r="D50" s="46">
        <v>3410</v>
      </c>
      <c r="E50" s="46">
        <v>1790</v>
      </c>
      <c r="F50" s="46">
        <v>170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65">
        <v>10500</v>
      </c>
      <c r="M50" s="8"/>
      <c r="N50" s="1"/>
      <c r="O50" s="1"/>
    </row>
    <row r="51" spans="1:15">
      <c r="A51" s="1"/>
      <c r="B51" s="20">
        <v>163000</v>
      </c>
      <c r="C51" s="21">
        <v>165000</v>
      </c>
      <c r="D51" s="46">
        <v>3480</v>
      </c>
      <c r="E51" s="46">
        <v>1860</v>
      </c>
      <c r="F51" s="46">
        <v>250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65">
        <v>10800</v>
      </c>
      <c r="M51" s="8"/>
      <c r="N51" s="1"/>
      <c r="O51" s="1"/>
    </row>
    <row r="52" spans="1:15">
      <c r="A52" s="1"/>
      <c r="B52" s="20">
        <v>165000</v>
      </c>
      <c r="C52" s="21">
        <v>167000</v>
      </c>
      <c r="D52" s="46">
        <v>3550</v>
      </c>
      <c r="E52" s="46">
        <v>1930</v>
      </c>
      <c r="F52" s="46">
        <v>320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65">
        <v>11100</v>
      </c>
      <c r="M52" s="8"/>
      <c r="N52" s="1"/>
      <c r="O52" s="1"/>
    </row>
    <row r="53" spans="1:15">
      <c r="A53" s="1"/>
      <c r="B53" s="20">
        <v>167000</v>
      </c>
      <c r="C53" s="21">
        <v>169000</v>
      </c>
      <c r="D53" s="46">
        <v>3620</v>
      </c>
      <c r="E53" s="46">
        <v>2000</v>
      </c>
      <c r="F53" s="46">
        <v>390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65">
        <v>11400</v>
      </c>
      <c r="M53" s="8"/>
      <c r="N53" s="1"/>
      <c r="O53" s="1"/>
    </row>
    <row r="54" spans="1:15">
      <c r="A54" s="1"/>
      <c r="B54" s="20">
        <v>169000</v>
      </c>
      <c r="C54" s="21">
        <v>171000</v>
      </c>
      <c r="D54" s="46">
        <v>3700</v>
      </c>
      <c r="E54" s="46">
        <v>2070</v>
      </c>
      <c r="F54" s="46">
        <v>460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65">
        <v>11700</v>
      </c>
      <c r="M54" s="8"/>
      <c r="N54" s="1"/>
      <c r="O54" s="1"/>
    </row>
    <row r="55" spans="1:15">
      <c r="A55" s="1"/>
      <c r="B55" s="20">
        <v>171000</v>
      </c>
      <c r="C55" s="21">
        <v>173000</v>
      </c>
      <c r="D55" s="46">
        <v>3770</v>
      </c>
      <c r="E55" s="46">
        <v>2140</v>
      </c>
      <c r="F55" s="46">
        <v>530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65">
        <v>12000</v>
      </c>
      <c r="M55" s="8"/>
      <c r="N55" s="1"/>
      <c r="O55" s="1"/>
    </row>
    <row r="56" spans="1:15">
      <c r="A56" s="1"/>
      <c r="B56" s="20">
        <v>173000</v>
      </c>
      <c r="C56" s="21">
        <v>175000</v>
      </c>
      <c r="D56" s="46">
        <v>3840</v>
      </c>
      <c r="E56" s="46">
        <v>2220</v>
      </c>
      <c r="F56" s="46">
        <v>600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65">
        <v>12400</v>
      </c>
      <c r="M56" s="8"/>
      <c r="N56" s="1"/>
      <c r="O56" s="1"/>
    </row>
    <row r="57" spans="1:15">
      <c r="A57" s="1"/>
      <c r="B57" s="20">
        <v>175000</v>
      </c>
      <c r="C57" s="21">
        <v>177000</v>
      </c>
      <c r="D57" s="46">
        <v>3910</v>
      </c>
      <c r="E57" s="46">
        <v>2290</v>
      </c>
      <c r="F57" s="46">
        <v>670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65">
        <v>12700</v>
      </c>
      <c r="M57" s="8"/>
      <c r="N57" s="1"/>
      <c r="O57" s="1"/>
    </row>
    <row r="58" spans="1:15">
      <c r="A58" s="1"/>
      <c r="B58" s="20">
        <v>177000</v>
      </c>
      <c r="C58" s="21">
        <v>179000</v>
      </c>
      <c r="D58" s="46">
        <v>3980</v>
      </c>
      <c r="E58" s="46">
        <v>2360</v>
      </c>
      <c r="F58" s="46">
        <v>750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65">
        <v>13200</v>
      </c>
      <c r="M58" s="8"/>
      <c r="N58" s="1"/>
      <c r="O58" s="1"/>
    </row>
    <row r="59" spans="1:15">
      <c r="A59" s="1"/>
      <c r="B59" s="20">
        <v>179000</v>
      </c>
      <c r="C59" s="21">
        <v>181000</v>
      </c>
      <c r="D59" s="46">
        <v>4050</v>
      </c>
      <c r="E59" s="46">
        <v>2430</v>
      </c>
      <c r="F59" s="46">
        <v>820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65">
        <v>13900</v>
      </c>
      <c r="M59" s="8"/>
      <c r="N59" s="1"/>
      <c r="O59" s="1"/>
    </row>
    <row r="60" spans="1:15">
      <c r="A60" s="1"/>
      <c r="B60" s="20">
        <v>181000</v>
      </c>
      <c r="C60" s="21">
        <v>183000</v>
      </c>
      <c r="D60" s="46">
        <v>4120</v>
      </c>
      <c r="E60" s="46">
        <v>2500</v>
      </c>
      <c r="F60" s="46">
        <v>890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65">
        <v>14600</v>
      </c>
      <c r="M60" s="8"/>
      <c r="N60" s="1"/>
      <c r="O60" s="1"/>
    </row>
    <row r="61" spans="1:15">
      <c r="A61" s="1"/>
      <c r="B61" s="20">
        <v>183000</v>
      </c>
      <c r="C61" s="21">
        <v>185000</v>
      </c>
      <c r="D61" s="46">
        <v>4200</v>
      </c>
      <c r="E61" s="46">
        <v>2570</v>
      </c>
      <c r="F61" s="46">
        <v>960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65">
        <v>15300</v>
      </c>
      <c r="M61" s="8"/>
      <c r="N61" s="1"/>
      <c r="O61" s="1"/>
    </row>
    <row r="62" spans="1:15">
      <c r="A62" s="1"/>
      <c r="B62" s="20">
        <v>185000</v>
      </c>
      <c r="C62" s="21">
        <v>187000</v>
      </c>
      <c r="D62" s="46">
        <v>4270</v>
      </c>
      <c r="E62" s="46">
        <v>2640</v>
      </c>
      <c r="F62" s="46">
        <v>1030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65">
        <v>16000</v>
      </c>
      <c r="M62" s="8"/>
      <c r="N62" s="1"/>
      <c r="O62" s="1"/>
    </row>
    <row r="63" spans="1:15">
      <c r="A63" s="1"/>
      <c r="B63" s="20">
        <v>187000</v>
      </c>
      <c r="C63" s="21">
        <v>189000</v>
      </c>
      <c r="D63" s="46">
        <v>4340</v>
      </c>
      <c r="E63" s="46">
        <v>2720</v>
      </c>
      <c r="F63" s="46">
        <v>1100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65">
        <v>16700</v>
      </c>
      <c r="M63" s="8"/>
      <c r="N63" s="1"/>
      <c r="O63" s="1"/>
    </row>
    <row r="64" spans="1:15">
      <c r="A64" s="1"/>
      <c r="B64" s="20">
        <v>189000</v>
      </c>
      <c r="C64" s="21">
        <v>191000</v>
      </c>
      <c r="D64" s="46">
        <v>4410</v>
      </c>
      <c r="E64" s="46">
        <v>2790</v>
      </c>
      <c r="F64" s="46">
        <v>1170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65">
        <v>17500</v>
      </c>
      <c r="M64" s="8"/>
      <c r="N64" s="1"/>
      <c r="O64" s="1"/>
    </row>
    <row r="65" spans="1:15">
      <c r="A65" s="1"/>
      <c r="B65" s="20">
        <v>191000</v>
      </c>
      <c r="C65" s="21">
        <v>193000</v>
      </c>
      <c r="D65" s="46">
        <v>4480</v>
      </c>
      <c r="E65" s="46">
        <v>2860</v>
      </c>
      <c r="F65" s="46">
        <v>1250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65">
        <v>18100</v>
      </c>
      <c r="M65" s="8"/>
      <c r="N65" s="1"/>
      <c r="O65" s="1"/>
    </row>
    <row r="66" spans="1:15">
      <c r="A66" s="1"/>
      <c r="B66" s="20">
        <v>193000</v>
      </c>
      <c r="C66" s="21">
        <v>195000</v>
      </c>
      <c r="D66" s="46">
        <v>4550</v>
      </c>
      <c r="E66" s="46">
        <v>2930</v>
      </c>
      <c r="F66" s="46">
        <v>1320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65">
        <v>18800</v>
      </c>
      <c r="M66" s="8"/>
      <c r="N66" s="1"/>
      <c r="O66" s="1"/>
    </row>
    <row r="67" spans="1:15">
      <c r="A67" s="1"/>
      <c r="B67" s="20">
        <v>195000</v>
      </c>
      <c r="C67" s="21">
        <v>197000</v>
      </c>
      <c r="D67" s="46">
        <v>4630</v>
      </c>
      <c r="E67" s="46">
        <v>3000</v>
      </c>
      <c r="F67" s="46">
        <v>1390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65">
        <v>19500</v>
      </c>
      <c r="M67" s="8"/>
      <c r="N67" s="1"/>
      <c r="O67" s="1"/>
    </row>
    <row r="68" spans="1:15">
      <c r="A68" s="1"/>
      <c r="B68" s="20">
        <v>197000</v>
      </c>
      <c r="C68" s="21">
        <v>199000</v>
      </c>
      <c r="D68" s="46">
        <v>4700</v>
      </c>
      <c r="E68" s="46">
        <v>3070</v>
      </c>
      <c r="F68" s="46">
        <v>1460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65">
        <v>20200</v>
      </c>
      <c r="M68" s="8"/>
      <c r="N68" s="1"/>
      <c r="O68" s="1"/>
    </row>
    <row r="69" spans="1:15">
      <c r="A69" s="1"/>
      <c r="B69" s="20">
        <v>199000</v>
      </c>
      <c r="C69" s="21">
        <v>201000</v>
      </c>
      <c r="D69" s="46">
        <v>4770</v>
      </c>
      <c r="E69" s="46">
        <v>3140</v>
      </c>
      <c r="F69" s="46">
        <v>1530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65">
        <v>20900</v>
      </c>
      <c r="M69" s="8"/>
      <c r="N69" s="1"/>
      <c r="O69" s="1"/>
    </row>
    <row r="70" spans="1:15">
      <c r="A70" s="1"/>
      <c r="B70" s="20">
        <v>201000</v>
      </c>
      <c r="C70" s="21">
        <v>203000</v>
      </c>
      <c r="D70" s="46">
        <v>4840</v>
      </c>
      <c r="E70" s="46">
        <v>3220</v>
      </c>
      <c r="F70" s="46">
        <v>1600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65">
        <v>21500</v>
      </c>
      <c r="M70" s="8"/>
      <c r="N70" s="1"/>
      <c r="O70" s="1"/>
    </row>
    <row r="71" spans="1:15">
      <c r="A71" s="1"/>
      <c r="B71" s="20">
        <v>203000</v>
      </c>
      <c r="C71" s="21">
        <v>205000</v>
      </c>
      <c r="D71" s="46">
        <v>4910</v>
      </c>
      <c r="E71" s="46">
        <v>3290</v>
      </c>
      <c r="F71" s="46">
        <v>1670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65">
        <v>22200</v>
      </c>
      <c r="M71" s="8"/>
      <c r="N71" s="1"/>
      <c r="O71" s="1"/>
    </row>
    <row r="72" spans="1:15">
      <c r="A72" s="1"/>
      <c r="B72" s="20">
        <v>205000</v>
      </c>
      <c r="C72" s="21">
        <v>207000</v>
      </c>
      <c r="D72" s="46">
        <v>4980</v>
      </c>
      <c r="E72" s="46">
        <v>3360</v>
      </c>
      <c r="F72" s="46">
        <v>1750</v>
      </c>
      <c r="G72" s="46">
        <v>130</v>
      </c>
      <c r="H72" s="46">
        <v>0</v>
      </c>
      <c r="I72" s="46">
        <v>0</v>
      </c>
      <c r="J72" s="46">
        <v>0</v>
      </c>
      <c r="K72" s="46">
        <v>0</v>
      </c>
      <c r="L72" s="65">
        <v>22700</v>
      </c>
      <c r="M72" s="8"/>
      <c r="N72" s="1"/>
      <c r="O72" s="1"/>
    </row>
    <row r="73" spans="1:15">
      <c r="A73" s="1"/>
      <c r="B73" s="20">
        <v>207000</v>
      </c>
      <c r="C73" s="21">
        <v>209000</v>
      </c>
      <c r="D73" s="46">
        <v>5050</v>
      </c>
      <c r="E73" s="46">
        <v>3430</v>
      </c>
      <c r="F73" s="46">
        <v>1820</v>
      </c>
      <c r="G73" s="46">
        <v>200</v>
      </c>
      <c r="H73" s="46">
        <v>0</v>
      </c>
      <c r="I73" s="46">
        <v>0</v>
      </c>
      <c r="J73" s="46">
        <v>0</v>
      </c>
      <c r="K73" s="46">
        <v>0</v>
      </c>
      <c r="L73" s="65">
        <v>23300</v>
      </c>
      <c r="M73" s="8"/>
      <c r="N73" s="1"/>
      <c r="O73" s="1"/>
    </row>
    <row r="74" spans="1:15">
      <c r="A74" s="1"/>
      <c r="B74" s="20">
        <v>209000</v>
      </c>
      <c r="C74" s="21">
        <v>211000</v>
      </c>
      <c r="D74" s="46">
        <v>5130</v>
      </c>
      <c r="E74" s="46">
        <v>3500</v>
      </c>
      <c r="F74" s="46">
        <v>1890</v>
      </c>
      <c r="G74" s="46">
        <v>280</v>
      </c>
      <c r="H74" s="46">
        <v>0</v>
      </c>
      <c r="I74" s="46">
        <v>0</v>
      </c>
      <c r="J74" s="46">
        <v>0</v>
      </c>
      <c r="K74" s="46">
        <v>0</v>
      </c>
      <c r="L74" s="65">
        <v>23900</v>
      </c>
      <c r="M74" s="8"/>
      <c r="N74" s="1"/>
      <c r="O74" s="1"/>
    </row>
    <row r="75" spans="1:15">
      <c r="A75" s="1"/>
      <c r="B75" s="20">
        <v>211000</v>
      </c>
      <c r="C75" s="21">
        <v>213000</v>
      </c>
      <c r="D75" s="46">
        <v>5200</v>
      </c>
      <c r="E75" s="46">
        <v>3570</v>
      </c>
      <c r="F75" s="46">
        <v>1960</v>
      </c>
      <c r="G75" s="46">
        <v>350</v>
      </c>
      <c r="H75" s="46">
        <v>0</v>
      </c>
      <c r="I75" s="46">
        <v>0</v>
      </c>
      <c r="J75" s="46">
        <v>0</v>
      </c>
      <c r="K75" s="46">
        <v>0</v>
      </c>
      <c r="L75" s="65">
        <v>24400</v>
      </c>
      <c r="M75" s="8"/>
      <c r="N75" s="1"/>
      <c r="O75" s="1"/>
    </row>
    <row r="76" spans="1:15">
      <c r="A76" s="1"/>
      <c r="B76" s="20">
        <v>213000</v>
      </c>
      <c r="C76" s="21">
        <v>215000</v>
      </c>
      <c r="D76" s="46">
        <v>5270</v>
      </c>
      <c r="E76" s="46">
        <v>3640</v>
      </c>
      <c r="F76" s="46">
        <v>2030</v>
      </c>
      <c r="G76" s="46">
        <v>420</v>
      </c>
      <c r="H76" s="46">
        <v>0</v>
      </c>
      <c r="I76" s="46">
        <v>0</v>
      </c>
      <c r="J76" s="46">
        <v>0</v>
      </c>
      <c r="K76" s="46">
        <v>0</v>
      </c>
      <c r="L76" s="65">
        <v>25000</v>
      </c>
      <c r="M76" s="8"/>
      <c r="N76" s="1"/>
      <c r="O76" s="1"/>
    </row>
    <row r="77" spans="1:15">
      <c r="A77" s="1"/>
      <c r="B77" s="20">
        <v>215000</v>
      </c>
      <c r="C77" s="21">
        <v>217000</v>
      </c>
      <c r="D77" s="46">
        <v>5340</v>
      </c>
      <c r="E77" s="46">
        <v>3720</v>
      </c>
      <c r="F77" s="46">
        <v>2100</v>
      </c>
      <c r="G77" s="46">
        <v>490</v>
      </c>
      <c r="H77" s="46">
        <v>0</v>
      </c>
      <c r="I77" s="46">
        <v>0</v>
      </c>
      <c r="J77" s="46">
        <v>0</v>
      </c>
      <c r="K77" s="46">
        <v>0</v>
      </c>
      <c r="L77" s="65">
        <v>25500</v>
      </c>
      <c r="M77" s="8"/>
      <c r="N77" s="1"/>
      <c r="O77" s="1"/>
    </row>
    <row r="78" spans="1:15">
      <c r="A78" s="1"/>
      <c r="B78" s="20">
        <v>217000</v>
      </c>
      <c r="C78" s="21">
        <v>219000</v>
      </c>
      <c r="D78" s="46">
        <v>5410</v>
      </c>
      <c r="E78" s="46">
        <v>3790</v>
      </c>
      <c r="F78" s="46">
        <v>2170</v>
      </c>
      <c r="G78" s="46">
        <v>560</v>
      </c>
      <c r="H78" s="46">
        <v>0</v>
      </c>
      <c r="I78" s="46">
        <v>0</v>
      </c>
      <c r="J78" s="46">
        <v>0</v>
      </c>
      <c r="K78" s="46">
        <v>0</v>
      </c>
      <c r="L78" s="65">
        <v>26100</v>
      </c>
      <c r="M78" s="8"/>
      <c r="N78" s="1"/>
      <c r="O78" s="1"/>
    </row>
    <row r="79" spans="1:15">
      <c r="A79" s="1"/>
      <c r="B79" s="20">
        <v>219000</v>
      </c>
      <c r="C79" s="21">
        <v>221000</v>
      </c>
      <c r="D79" s="46">
        <v>5480</v>
      </c>
      <c r="E79" s="46">
        <v>3860</v>
      </c>
      <c r="F79" s="46">
        <v>2250</v>
      </c>
      <c r="G79" s="46">
        <v>630</v>
      </c>
      <c r="H79" s="46">
        <v>0</v>
      </c>
      <c r="I79" s="46">
        <v>0</v>
      </c>
      <c r="J79" s="46">
        <v>0</v>
      </c>
      <c r="K79" s="46">
        <v>0</v>
      </c>
      <c r="L79" s="65">
        <v>26800</v>
      </c>
      <c r="M79" s="8"/>
      <c r="N79" s="1"/>
      <c r="O79" s="1"/>
    </row>
    <row r="80" spans="1:15">
      <c r="A80" s="1"/>
      <c r="B80" s="20">
        <v>221000</v>
      </c>
      <c r="C80" s="21">
        <v>224000</v>
      </c>
      <c r="D80" s="46">
        <v>5560</v>
      </c>
      <c r="E80" s="46">
        <v>3950</v>
      </c>
      <c r="F80" s="46">
        <v>2340</v>
      </c>
      <c r="G80" s="46">
        <v>710</v>
      </c>
      <c r="H80" s="46">
        <v>0</v>
      </c>
      <c r="I80" s="46">
        <v>0</v>
      </c>
      <c r="J80" s="46">
        <v>0</v>
      </c>
      <c r="K80" s="46">
        <v>0</v>
      </c>
      <c r="L80" s="65">
        <v>27400</v>
      </c>
      <c r="M80" s="8"/>
      <c r="N80" s="1"/>
      <c r="O80" s="1"/>
    </row>
    <row r="81" spans="1:15">
      <c r="A81" s="1"/>
      <c r="B81" s="20">
        <v>224000</v>
      </c>
      <c r="C81" s="21">
        <v>227000</v>
      </c>
      <c r="D81" s="46">
        <v>5680</v>
      </c>
      <c r="E81" s="46">
        <v>4060</v>
      </c>
      <c r="F81" s="46">
        <v>2440</v>
      </c>
      <c r="G81" s="46">
        <v>830</v>
      </c>
      <c r="H81" s="46">
        <v>0</v>
      </c>
      <c r="I81" s="46">
        <v>0</v>
      </c>
      <c r="J81" s="46">
        <v>0</v>
      </c>
      <c r="K81" s="46">
        <v>0</v>
      </c>
      <c r="L81" s="65">
        <v>28400</v>
      </c>
      <c r="M81" s="8"/>
      <c r="N81" s="1"/>
      <c r="O81" s="1"/>
    </row>
    <row r="82" spans="1:15">
      <c r="A82" s="1"/>
      <c r="B82" s="20">
        <v>227000</v>
      </c>
      <c r="C82" s="21">
        <v>230000</v>
      </c>
      <c r="D82" s="46">
        <v>5780</v>
      </c>
      <c r="E82" s="46">
        <v>4170</v>
      </c>
      <c r="F82" s="46">
        <v>2550</v>
      </c>
      <c r="G82" s="46">
        <v>930</v>
      </c>
      <c r="H82" s="46">
        <v>0</v>
      </c>
      <c r="I82" s="46">
        <v>0</v>
      </c>
      <c r="J82" s="46">
        <v>0</v>
      </c>
      <c r="K82" s="46">
        <v>0</v>
      </c>
      <c r="L82" s="65">
        <v>29300</v>
      </c>
      <c r="M82" s="8"/>
      <c r="N82" s="1"/>
      <c r="O82" s="1"/>
    </row>
    <row r="83" spans="1:15">
      <c r="A83" s="1"/>
      <c r="B83" s="20">
        <v>230000</v>
      </c>
      <c r="C83" s="21">
        <v>233000</v>
      </c>
      <c r="D83" s="46">
        <v>5890</v>
      </c>
      <c r="E83" s="46">
        <v>4280</v>
      </c>
      <c r="F83" s="46">
        <v>2650</v>
      </c>
      <c r="G83" s="46">
        <v>1040</v>
      </c>
      <c r="H83" s="46">
        <v>0</v>
      </c>
      <c r="I83" s="46">
        <v>0</v>
      </c>
      <c r="J83" s="46">
        <v>0</v>
      </c>
      <c r="K83" s="46">
        <v>0</v>
      </c>
      <c r="L83" s="65">
        <v>30300</v>
      </c>
      <c r="M83" s="8"/>
      <c r="N83" s="1"/>
      <c r="O83" s="1"/>
    </row>
    <row r="84" spans="1:15">
      <c r="A84" s="1"/>
      <c r="B84" s="20">
        <v>233000</v>
      </c>
      <c r="C84" s="21">
        <v>236000</v>
      </c>
      <c r="D84" s="46">
        <v>5990</v>
      </c>
      <c r="E84" s="46">
        <v>4380</v>
      </c>
      <c r="F84" s="46">
        <v>2770</v>
      </c>
      <c r="G84" s="46">
        <v>1140</v>
      </c>
      <c r="H84" s="46">
        <v>0</v>
      </c>
      <c r="I84" s="46">
        <v>0</v>
      </c>
      <c r="J84" s="46">
        <v>0</v>
      </c>
      <c r="K84" s="46">
        <v>0</v>
      </c>
      <c r="L84" s="65">
        <v>31300</v>
      </c>
      <c r="M84" s="8"/>
      <c r="N84" s="1"/>
      <c r="O84" s="1"/>
    </row>
    <row r="85" spans="1:15">
      <c r="A85" s="1"/>
      <c r="B85" s="20">
        <v>236000</v>
      </c>
      <c r="C85" s="21">
        <v>239000</v>
      </c>
      <c r="D85" s="46">
        <v>6110</v>
      </c>
      <c r="E85" s="46">
        <v>4490</v>
      </c>
      <c r="F85" s="46">
        <v>2870</v>
      </c>
      <c r="G85" s="46">
        <v>1260</v>
      </c>
      <c r="H85" s="46">
        <v>0</v>
      </c>
      <c r="I85" s="46">
        <v>0</v>
      </c>
      <c r="J85" s="46">
        <v>0</v>
      </c>
      <c r="K85" s="46">
        <v>0</v>
      </c>
      <c r="L85" s="65">
        <v>32400</v>
      </c>
      <c r="M85" s="8"/>
      <c r="N85" s="1"/>
      <c r="O85" s="1"/>
    </row>
    <row r="86" spans="1:15">
      <c r="A86" s="1"/>
      <c r="B86" s="20">
        <v>239000</v>
      </c>
      <c r="C86" s="21">
        <v>242000</v>
      </c>
      <c r="D86" s="46">
        <v>6210</v>
      </c>
      <c r="E86" s="46">
        <v>4590</v>
      </c>
      <c r="F86" s="46">
        <v>2980</v>
      </c>
      <c r="G86" s="46">
        <v>1360</v>
      </c>
      <c r="H86" s="46">
        <v>0</v>
      </c>
      <c r="I86" s="46">
        <v>0</v>
      </c>
      <c r="J86" s="46">
        <v>0</v>
      </c>
      <c r="K86" s="46">
        <v>0</v>
      </c>
      <c r="L86" s="65">
        <v>33400</v>
      </c>
      <c r="M86" s="8"/>
      <c r="N86" s="1"/>
      <c r="O86" s="1"/>
    </row>
    <row r="87" spans="1:15">
      <c r="A87" s="1"/>
      <c r="B87" s="20">
        <v>242000</v>
      </c>
      <c r="C87" s="21">
        <v>245000</v>
      </c>
      <c r="D87" s="46">
        <v>6320</v>
      </c>
      <c r="E87" s="46">
        <v>4710</v>
      </c>
      <c r="F87" s="46">
        <v>3080</v>
      </c>
      <c r="G87" s="46">
        <v>1470</v>
      </c>
      <c r="H87" s="46">
        <v>0</v>
      </c>
      <c r="I87" s="46">
        <v>0</v>
      </c>
      <c r="J87" s="46">
        <v>0</v>
      </c>
      <c r="K87" s="46">
        <v>0</v>
      </c>
      <c r="L87" s="65">
        <v>34400</v>
      </c>
      <c r="M87" s="8"/>
      <c r="N87" s="1"/>
      <c r="O87" s="1"/>
    </row>
    <row r="88" spans="1:15">
      <c r="A88" s="1"/>
      <c r="B88" s="20">
        <v>245000</v>
      </c>
      <c r="C88" s="21">
        <v>248000</v>
      </c>
      <c r="D88" s="46">
        <v>6420</v>
      </c>
      <c r="E88" s="46">
        <v>4810</v>
      </c>
      <c r="F88" s="46">
        <v>3200</v>
      </c>
      <c r="G88" s="46">
        <v>1570</v>
      </c>
      <c r="H88" s="46">
        <v>0</v>
      </c>
      <c r="I88" s="46">
        <v>0</v>
      </c>
      <c r="J88" s="46">
        <v>0</v>
      </c>
      <c r="K88" s="46">
        <v>0</v>
      </c>
      <c r="L88" s="65">
        <v>35400</v>
      </c>
      <c r="M88" s="8"/>
      <c r="N88" s="1"/>
      <c r="O88" s="1"/>
    </row>
    <row r="89" spans="1:15">
      <c r="A89" s="1"/>
      <c r="B89" s="20">
        <v>248000</v>
      </c>
      <c r="C89" s="21">
        <v>251000</v>
      </c>
      <c r="D89" s="46">
        <v>6530</v>
      </c>
      <c r="E89" s="46">
        <v>4920</v>
      </c>
      <c r="F89" s="46">
        <v>3300</v>
      </c>
      <c r="G89" s="46">
        <v>1680</v>
      </c>
      <c r="H89" s="46">
        <v>0</v>
      </c>
      <c r="I89" s="46">
        <v>0</v>
      </c>
      <c r="J89" s="46">
        <v>0</v>
      </c>
      <c r="K89" s="46">
        <v>0</v>
      </c>
      <c r="L89" s="65">
        <v>36400</v>
      </c>
      <c r="M89" s="8"/>
      <c r="N89" s="1"/>
      <c r="O89" s="1"/>
    </row>
    <row r="90" spans="1:15">
      <c r="A90" s="1"/>
      <c r="B90" s="20">
        <v>251000</v>
      </c>
      <c r="C90" s="21">
        <v>254000</v>
      </c>
      <c r="D90" s="46">
        <v>6640</v>
      </c>
      <c r="E90" s="46">
        <v>5020</v>
      </c>
      <c r="F90" s="46">
        <v>3410</v>
      </c>
      <c r="G90" s="46">
        <v>1790</v>
      </c>
      <c r="H90" s="46">
        <v>170</v>
      </c>
      <c r="I90" s="46">
        <v>0</v>
      </c>
      <c r="J90" s="46">
        <v>0</v>
      </c>
      <c r="K90" s="46">
        <v>0</v>
      </c>
      <c r="L90" s="65">
        <v>37500</v>
      </c>
      <c r="M90" s="8"/>
      <c r="N90" s="1"/>
      <c r="O90" s="1"/>
    </row>
    <row r="91" spans="1:15">
      <c r="A91" s="1"/>
      <c r="B91" s="20">
        <v>254000</v>
      </c>
      <c r="C91" s="21">
        <v>257000</v>
      </c>
      <c r="D91" s="46">
        <v>6750</v>
      </c>
      <c r="E91" s="46">
        <v>5140</v>
      </c>
      <c r="F91" s="46">
        <v>3510</v>
      </c>
      <c r="G91" s="46">
        <v>1900</v>
      </c>
      <c r="H91" s="46">
        <v>290</v>
      </c>
      <c r="I91" s="46">
        <v>0</v>
      </c>
      <c r="J91" s="46">
        <v>0</v>
      </c>
      <c r="K91" s="46">
        <v>0</v>
      </c>
      <c r="L91" s="65">
        <v>38500</v>
      </c>
      <c r="M91" s="8"/>
      <c r="N91" s="1"/>
      <c r="O91" s="1"/>
    </row>
    <row r="92" spans="1:15">
      <c r="A92" s="1"/>
      <c r="B92" s="20">
        <v>257000</v>
      </c>
      <c r="C92" s="21">
        <v>260000</v>
      </c>
      <c r="D92" s="46">
        <v>6850</v>
      </c>
      <c r="E92" s="46">
        <v>5240</v>
      </c>
      <c r="F92" s="46">
        <v>3620</v>
      </c>
      <c r="G92" s="46">
        <v>2000</v>
      </c>
      <c r="H92" s="46">
        <v>390</v>
      </c>
      <c r="I92" s="46">
        <v>0</v>
      </c>
      <c r="J92" s="46">
        <v>0</v>
      </c>
      <c r="K92" s="46">
        <v>0</v>
      </c>
      <c r="L92" s="65">
        <v>39400</v>
      </c>
      <c r="M92" s="8"/>
      <c r="N92" s="1"/>
      <c r="O92" s="1"/>
    </row>
    <row r="93" spans="1:15">
      <c r="A93" s="1"/>
      <c r="B93" s="20">
        <v>260000</v>
      </c>
      <c r="C93" s="21">
        <v>263000</v>
      </c>
      <c r="D93" s="46">
        <v>6960</v>
      </c>
      <c r="E93" s="46">
        <v>5350</v>
      </c>
      <c r="F93" s="46">
        <v>3730</v>
      </c>
      <c r="G93" s="46">
        <v>2110</v>
      </c>
      <c r="H93" s="46">
        <v>500</v>
      </c>
      <c r="I93" s="46">
        <v>0</v>
      </c>
      <c r="J93" s="46">
        <v>0</v>
      </c>
      <c r="K93" s="46">
        <v>0</v>
      </c>
      <c r="L93" s="65">
        <v>40400</v>
      </c>
      <c r="M93" s="8"/>
      <c r="N93" s="1"/>
      <c r="O93" s="1"/>
    </row>
    <row r="94" spans="1:15">
      <c r="A94" s="1"/>
      <c r="B94" s="20">
        <v>263000</v>
      </c>
      <c r="C94" s="21">
        <v>266000</v>
      </c>
      <c r="D94" s="46">
        <v>7070</v>
      </c>
      <c r="E94" s="46">
        <v>5450</v>
      </c>
      <c r="F94" s="46">
        <v>3840</v>
      </c>
      <c r="G94" s="46">
        <v>2220</v>
      </c>
      <c r="H94" s="46">
        <v>600</v>
      </c>
      <c r="I94" s="46">
        <v>0</v>
      </c>
      <c r="J94" s="46">
        <v>0</v>
      </c>
      <c r="K94" s="46">
        <v>0</v>
      </c>
      <c r="L94" s="65">
        <v>41500</v>
      </c>
      <c r="M94" s="8"/>
      <c r="N94" s="1"/>
      <c r="O94" s="1"/>
    </row>
    <row r="95" spans="1:15">
      <c r="A95" s="1"/>
      <c r="B95" s="20">
        <v>266000</v>
      </c>
      <c r="C95" s="21">
        <v>269000</v>
      </c>
      <c r="D95" s="46">
        <v>7180</v>
      </c>
      <c r="E95" s="46">
        <v>5560</v>
      </c>
      <c r="F95" s="46">
        <v>3940</v>
      </c>
      <c r="G95" s="46">
        <v>2330</v>
      </c>
      <c r="H95" s="46">
        <v>710</v>
      </c>
      <c r="I95" s="46">
        <v>0</v>
      </c>
      <c r="J95" s="46">
        <v>0</v>
      </c>
      <c r="K95" s="46">
        <v>0</v>
      </c>
      <c r="L95" s="65">
        <v>42500</v>
      </c>
      <c r="M95" s="8"/>
      <c r="N95" s="1"/>
      <c r="O95" s="1"/>
    </row>
    <row r="96" spans="1:15">
      <c r="A96" s="1"/>
      <c r="B96" s="20">
        <v>269000</v>
      </c>
      <c r="C96" s="21">
        <v>272000</v>
      </c>
      <c r="D96" s="46">
        <v>7280</v>
      </c>
      <c r="E96" s="46">
        <v>5670</v>
      </c>
      <c r="F96" s="46">
        <v>4050</v>
      </c>
      <c r="G96" s="46">
        <v>2430</v>
      </c>
      <c r="H96" s="46">
        <v>820</v>
      </c>
      <c r="I96" s="46">
        <v>0</v>
      </c>
      <c r="J96" s="46">
        <v>0</v>
      </c>
      <c r="K96" s="46">
        <v>0</v>
      </c>
      <c r="L96" s="65">
        <v>43500</v>
      </c>
      <c r="M96" s="8"/>
      <c r="N96" s="1"/>
      <c r="O96" s="1"/>
    </row>
    <row r="97" spans="1:15">
      <c r="A97" s="1"/>
      <c r="B97" s="20">
        <v>272000</v>
      </c>
      <c r="C97" s="21">
        <v>275000</v>
      </c>
      <c r="D97" s="46">
        <v>7390</v>
      </c>
      <c r="E97" s="46">
        <v>5780</v>
      </c>
      <c r="F97" s="46">
        <v>4160</v>
      </c>
      <c r="G97" s="46">
        <v>2540</v>
      </c>
      <c r="H97" s="46">
        <v>930</v>
      </c>
      <c r="I97" s="46">
        <v>0</v>
      </c>
      <c r="J97" s="46">
        <v>0</v>
      </c>
      <c r="K97" s="46">
        <v>0</v>
      </c>
      <c r="L97" s="65">
        <v>44500</v>
      </c>
      <c r="M97" s="8"/>
      <c r="N97" s="1"/>
      <c r="O97" s="1"/>
    </row>
    <row r="98" spans="1:15">
      <c r="A98" s="1"/>
      <c r="B98" s="20">
        <v>275000</v>
      </c>
      <c r="C98" s="21">
        <v>278000</v>
      </c>
      <c r="D98" s="46">
        <v>7490</v>
      </c>
      <c r="E98" s="46">
        <v>5880</v>
      </c>
      <c r="F98" s="46">
        <v>4270</v>
      </c>
      <c r="G98" s="46">
        <v>2640</v>
      </c>
      <c r="H98" s="46">
        <v>1030</v>
      </c>
      <c r="I98" s="46">
        <v>0</v>
      </c>
      <c r="J98" s="46">
        <v>0</v>
      </c>
      <c r="K98" s="46">
        <v>0</v>
      </c>
      <c r="L98" s="65">
        <v>45500</v>
      </c>
      <c r="M98" s="8"/>
      <c r="N98" s="1"/>
      <c r="O98" s="1"/>
    </row>
    <row r="99" spans="1:15">
      <c r="A99" s="1"/>
      <c r="B99" s="20">
        <v>278000</v>
      </c>
      <c r="C99" s="21">
        <v>281000</v>
      </c>
      <c r="D99" s="46">
        <v>7610</v>
      </c>
      <c r="E99" s="46">
        <v>5990</v>
      </c>
      <c r="F99" s="46">
        <v>4370</v>
      </c>
      <c r="G99" s="46">
        <v>2760</v>
      </c>
      <c r="H99" s="46">
        <v>1140</v>
      </c>
      <c r="I99" s="46">
        <v>0</v>
      </c>
      <c r="J99" s="46">
        <v>0</v>
      </c>
      <c r="K99" s="46">
        <v>0</v>
      </c>
      <c r="L99" s="65">
        <v>46600</v>
      </c>
      <c r="M99" s="8"/>
      <c r="N99" s="1"/>
      <c r="O99" s="1"/>
    </row>
    <row r="100" spans="1:15">
      <c r="A100" s="1"/>
      <c r="B100" s="20">
        <v>281000</v>
      </c>
      <c r="C100" s="21">
        <v>284000</v>
      </c>
      <c r="D100" s="46">
        <v>7710</v>
      </c>
      <c r="E100" s="46">
        <v>6100</v>
      </c>
      <c r="F100" s="46">
        <v>4480</v>
      </c>
      <c r="G100" s="46">
        <v>2860</v>
      </c>
      <c r="H100" s="46">
        <v>1250</v>
      </c>
      <c r="I100" s="46">
        <v>0</v>
      </c>
      <c r="J100" s="46">
        <v>0</v>
      </c>
      <c r="K100" s="46">
        <v>0</v>
      </c>
      <c r="L100" s="65">
        <v>47600</v>
      </c>
      <c r="M100" s="8"/>
      <c r="N100" s="1"/>
      <c r="O100" s="1"/>
    </row>
    <row r="101" spans="1:15">
      <c r="A101" s="1"/>
      <c r="B101" s="20">
        <v>284000</v>
      </c>
      <c r="C101" s="21">
        <v>287000</v>
      </c>
      <c r="D101" s="46">
        <v>7820</v>
      </c>
      <c r="E101" s="46">
        <v>6210</v>
      </c>
      <c r="F101" s="46">
        <v>4580</v>
      </c>
      <c r="G101" s="46">
        <v>2970</v>
      </c>
      <c r="H101" s="46">
        <v>1360</v>
      </c>
      <c r="I101" s="46">
        <v>0</v>
      </c>
      <c r="J101" s="46">
        <v>0</v>
      </c>
      <c r="K101" s="46">
        <v>0</v>
      </c>
      <c r="L101" s="65">
        <v>48600</v>
      </c>
      <c r="M101" s="8"/>
      <c r="N101" s="1"/>
      <c r="O101" s="1"/>
    </row>
    <row r="102" spans="1:15">
      <c r="A102" s="1"/>
      <c r="B102" s="20">
        <v>287000</v>
      </c>
      <c r="C102" s="21">
        <v>290000</v>
      </c>
      <c r="D102" s="46">
        <v>7920</v>
      </c>
      <c r="E102" s="46">
        <v>6310</v>
      </c>
      <c r="F102" s="46">
        <v>4700</v>
      </c>
      <c r="G102" s="46">
        <v>3070</v>
      </c>
      <c r="H102" s="46">
        <v>1460</v>
      </c>
      <c r="I102" s="46">
        <v>0</v>
      </c>
      <c r="J102" s="46">
        <v>0</v>
      </c>
      <c r="K102" s="46">
        <v>0</v>
      </c>
      <c r="L102" s="65">
        <v>49500</v>
      </c>
      <c r="M102" s="8"/>
      <c r="N102" s="1"/>
      <c r="O102" s="1"/>
    </row>
    <row r="103" spans="1:15">
      <c r="A103" s="1"/>
      <c r="B103" s="20">
        <v>290000</v>
      </c>
      <c r="C103" s="21">
        <v>293000</v>
      </c>
      <c r="D103" s="46">
        <v>8040</v>
      </c>
      <c r="E103" s="46">
        <v>6420</v>
      </c>
      <c r="F103" s="46">
        <v>4800</v>
      </c>
      <c r="G103" s="46">
        <v>3190</v>
      </c>
      <c r="H103" s="46">
        <v>1570</v>
      </c>
      <c r="I103" s="46">
        <v>0</v>
      </c>
      <c r="J103" s="46">
        <v>0</v>
      </c>
      <c r="K103" s="46">
        <v>0</v>
      </c>
      <c r="L103" s="65">
        <v>50500</v>
      </c>
      <c r="M103" s="8"/>
      <c r="N103" s="1"/>
      <c r="O103" s="1"/>
    </row>
    <row r="104" spans="1:15">
      <c r="A104" s="1"/>
      <c r="B104" s="20">
        <v>293000</v>
      </c>
      <c r="C104" s="21">
        <v>296000</v>
      </c>
      <c r="D104" s="46">
        <v>8140</v>
      </c>
      <c r="E104" s="46">
        <v>6520</v>
      </c>
      <c r="F104" s="46">
        <v>4910</v>
      </c>
      <c r="G104" s="46">
        <v>3290</v>
      </c>
      <c r="H104" s="46">
        <v>1670</v>
      </c>
      <c r="I104" s="46">
        <v>0</v>
      </c>
      <c r="J104" s="46">
        <v>0</v>
      </c>
      <c r="K104" s="46">
        <v>0</v>
      </c>
      <c r="L104" s="65">
        <v>51600</v>
      </c>
      <c r="M104" s="8"/>
      <c r="N104" s="1"/>
      <c r="O104" s="1"/>
    </row>
    <row r="105" spans="1:15">
      <c r="A105" s="1"/>
      <c r="B105" s="20">
        <v>296000</v>
      </c>
      <c r="C105" s="21">
        <v>299000</v>
      </c>
      <c r="D105" s="46">
        <v>8250</v>
      </c>
      <c r="E105" s="46">
        <v>6640</v>
      </c>
      <c r="F105" s="46">
        <v>5010</v>
      </c>
      <c r="G105" s="46">
        <v>3400</v>
      </c>
      <c r="H105" s="46">
        <v>1790</v>
      </c>
      <c r="I105" s="46">
        <v>160</v>
      </c>
      <c r="J105" s="46">
        <v>0</v>
      </c>
      <c r="K105" s="46">
        <v>0</v>
      </c>
      <c r="L105" s="65">
        <v>52300</v>
      </c>
      <c r="M105" s="8"/>
      <c r="N105" s="1"/>
      <c r="O105" s="1"/>
    </row>
    <row r="106" spans="1:15">
      <c r="A106" s="1"/>
      <c r="B106" s="20">
        <v>299000</v>
      </c>
      <c r="C106" s="21">
        <v>302000</v>
      </c>
      <c r="D106" s="46">
        <v>8420</v>
      </c>
      <c r="E106" s="46">
        <v>6740</v>
      </c>
      <c r="F106" s="46">
        <v>5130</v>
      </c>
      <c r="G106" s="46">
        <v>3510</v>
      </c>
      <c r="H106" s="46">
        <v>1890</v>
      </c>
      <c r="I106" s="46">
        <v>280</v>
      </c>
      <c r="J106" s="46">
        <v>0</v>
      </c>
      <c r="K106" s="46">
        <v>0</v>
      </c>
      <c r="L106" s="65">
        <v>52900</v>
      </c>
      <c r="M106" s="8"/>
      <c r="N106" s="1"/>
      <c r="O106" s="1"/>
    </row>
    <row r="107" spans="1:15">
      <c r="A107" s="1"/>
      <c r="B107" s="63">
        <v>302000</v>
      </c>
      <c r="C107" s="64">
        <v>305000</v>
      </c>
      <c r="D107" s="62">
        <v>8670</v>
      </c>
      <c r="E107" s="62">
        <v>6860</v>
      </c>
      <c r="F107" s="62">
        <v>5250</v>
      </c>
      <c r="G107" s="62">
        <v>3630</v>
      </c>
      <c r="H107" s="62">
        <v>2010</v>
      </c>
      <c r="I107" s="62">
        <v>400</v>
      </c>
      <c r="J107" s="62">
        <v>0</v>
      </c>
      <c r="K107" s="62">
        <v>0</v>
      </c>
      <c r="L107" s="65">
        <v>53500</v>
      </c>
      <c r="M107" s="8"/>
      <c r="N107" s="1"/>
      <c r="O107" s="1"/>
    </row>
    <row r="108" spans="1:15">
      <c r="A108" s="1"/>
      <c r="B108" s="20">
        <v>305000</v>
      </c>
      <c r="C108" s="21">
        <v>308000</v>
      </c>
      <c r="D108" s="46">
        <v>8910</v>
      </c>
      <c r="E108" s="46">
        <v>6980</v>
      </c>
      <c r="F108" s="46">
        <v>5370</v>
      </c>
      <c r="G108" s="46">
        <v>3760</v>
      </c>
      <c r="H108" s="46">
        <v>2130</v>
      </c>
      <c r="I108" s="46">
        <v>520</v>
      </c>
      <c r="J108" s="46">
        <v>0</v>
      </c>
      <c r="K108" s="46">
        <v>0</v>
      </c>
      <c r="L108" s="47">
        <v>54200</v>
      </c>
      <c r="M108" s="8"/>
      <c r="N108" s="1"/>
      <c r="O108" s="1"/>
    </row>
    <row r="109" spans="1:15">
      <c r="A109" s="1"/>
      <c r="B109" s="20">
        <v>308000</v>
      </c>
      <c r="C109" s="21">
        <v>311000</v>
      </c>
      <c r="D109" s="46">
        <v>9160</v>
      </c>
      <c r="E109" s="46">
        <v>7110</v>
      </c>
      <c r="F109" s="46">
        <v>5490</v>
      </c>
      <c r="G109" s="46">
        <v>3880</v>
      </c>
      <c r="H109" s="46">
        <v>2260</v>
      </c>
      <c r="I109" s="46">
        <v>640</v>
      </c>
      <c r="J109" s="46">
        <v>0</v>
      </c>
      <c r="K109" s="46">
        <v>0</v>
      </c>
      <c r="L109" s="47">
        <v>54800</v>
      </c>
      <c r="M109" s="8"/>
      <c r="N109" s="1"/>
      <c r="O109" s="1"/>
    </row>
    <row r="110" spans="1:15">
      <c r="A110" s="1"/>
      <c r="B110" s="20">
        <v>311000</v>
      </c>
      <c r="C110" s="21">
        <v>314000</v>
      </c>
      <c r="D110" s="46">
        <v>9400</v>
      </c>
      <c r="E110" s="46">
        <v>7230</v>
      </c>
      <c r="F110" s="46">
        <v>5620</v>
      </c>
      <c r="G110" s="46">
        <v>4000</v>
      </c>
      <c r="H110" s="46">
        <v>2380</v>
      </c>
      <c r="I110" s="46">
        <v>770</v>
      </c>
      <c r="J110" s="46">
        <v>0</v>
      </c>
      <c r="K110" s="46">
        <v>0</v>
      </c>
      <c r="L110" s="47">
        <v>55400</v>
      </c>
      <c r="M110" s="8"/>
      <c r="N110" s="1"/>
      <c r="O110" s="1"/>
    </row>
    <row r="111" spans="1:15">
      <c r="A111" s="1"/>
      <c r="B111" s="20">
        <v>314000</v>
      </c>
      <c r="C111" s="21">
        <v>317000</v>
      </c>
      <c r="D111" s="46">
        <v>9650</v>
      </c>
      <c r="E111" s="46">
        <v>7350</v>
      </c>
      <c r="F111" s="46">
        <v>5740</v>
      </c>
      <c r="G111" s="46">
        <v>4120</v>
      </c>
      <c r="H111" s="46">
        <v>2500</v>
      </c>
      <c r="I111" s="46">
        <v>890</v>
      </c>
      <c r="J111" s="46">
        <v>0</v>
      </c>
      <c r="K111" s="46">
        <v>0</v>
      </c>
      <c r="L111" s="47">
        <v>56100</v>
      </c>
      <c r="M111" s="8"/>
      <c r="N111" s="1"/>
      <c r="O111" s="1"/>
    </row>
    <row r="112" spans="1:15">
      <c r="A112" s="1"/>
      <c r="B112" s="20">
        <v>317000</v>
      </c>
      <c r="C112" s="21">
        <v>320000</v>
      </c>
      <c r="D112" s="46">
        <v>9890</v>
      </c>
      <c r="E112" s="46">
        <v>7470</v>
      </c>
      <c r="F112" s="46">
        <v>5860</v>
      </c>
      <c r="G112" s="46">
        <v>4250</v>
      </c>
      <c r="H112" s="46">
        <v>2620</v>
      </c>
      <c r="I112" s="46">
        <v>1010</v>
      </c>
      <c r="J112" s="46">
        <v>0</v>
      </c>
      <c r="K112" s="46">
        <v>0</v>
      </c>
      <c r="L112" s="47">
        <v>56800</v>
      </c>
      <c r="M112" s="8"/>
      <c r="N112" s="1"/>
      <c r="O112" s="1"/>
    </row>
    <row r="113" spans="1:15">
      <c r="A113" s="1"/>
      <c r="B113" s="20">
        <v>320000</v>
      </c>
      <c r="C113" s="21">
        <v>323000</v>
      </c>
      <c r="D113" s="46">
        <v>10140</v>
      </c>
      <c r="E113" s="46">
        <v>7600</v>
      </c>
      <c r="F113" s="46">
        <v>5980</v>
      </c>
      <c r="G113" s="46">
        <v>4370</v>
      </c>
      <c r="H113" s="46">
        <v>2750</v>
      </c>
      <c r="I113" s="46">
        <v>1130</v>
      </c>
      <c r="J113" s="46">
        <v>0</v>
      </c>
      <c r="K113" s="46">
        <v>0</v>
      </c>
      <c r="L113" s="47">
        <v>57700</v>
      </c>
      <c r="M113" s="8"/>
      <c r="N113" s="1"/>
      <c r="O113" s="1"/>
    </row>
    <row r="114" spans="1:15">
      <c r="A114" s="1"/>
      <c r="B114" s="20">
        <v>323000</v>
      </c>
      <c r="C114" s="21">
        <v>326000</v>
      </c>
      <c r="D114" s="46">
        <v>10380</v>
      </c>
      <c r="E114" s="46">
        <v>7720</v>
      </c>
      <c r="F114" s="46">
        <v>6110</v>
      </c>
      <c r="G114" s="46">
        <v>4490</v>
      </c>
      <c r="H114" s="46">
        <v>2870</v>
      </c>
      <c r="I114" s="46">
        <v>1260</v>
      </c>
      <c r="J114" s="46">
        <v>0</v>
      </c>
      <c r="K114" s="46">
        <v>0</v>
      </c>
      <c r="L114" s="47">
        <v>58500</v>
      </c>
      <c r="M114" s="8"/>
      <c r="N114" s="1"/>
      <c r="O114" s="1"/>
    </row>
    <row r="115" spans="1:15">
      <c r="A115" s="1"/>
      <c r="B115" s="20">
        <v>326000</v>
      </c>
      <c r="C115" s="21">
        <v>329000</v>
      </c>
      <c r="D115" s="46">
        <v>10630</v>
      </c>
      <c r="E115" s="46">
        <v>7840</v>
      </c>
      <c r="F115" s="46">
        <v>6230</v>
      </c>
      <c r="G115" s="46">
        <v>4610</v>
      </c>
      <c r="H115" s="46">
        <v>2990</v>
      </c>
      <c r="I115" s="46">
        <v>1380</v>
      </c>
      <c r="J115" s="46">
        <v>0</v>
      </c>
      <c r="K115" s="46">
        <v>0</v>
      </c>
      <c r="L115" s="47">
        <v>59300</v>
      </c>
      <c r="M115" s="8"/>
      <c r="N115" s="1"/>
      <c r="O115" s="1"/>
    </row>
    <row r="116" spans="1:15">
      <c r="A116" s="1"/>
      <c r="B116" s="20">
        <v>329000</v>
      </c>
      <c r="C116" s="21">
        <v>332000</v>
      </c>
      <c r="D116" s="46">
        <v>10870</v>
      </c>
      <c r="E116" s="46">
        <v>7960</v>
      </c>
      <c r="F116" s="46">
        <v>6350</v>
      </c>
      <c r="G116" s="46">
        <v>4740</v>
      </c>
      <c r="H116" s="46">
        <v>3110</v>
      </c>
      <c r="I116" s="46">
        <v>1500</v>
      </c>
      <c r="J116" s="46">
        <v>0</v>
      </c>
      <c r="K116" s="46">
        <v>0</v>
      </c>
      <c r="L116" s="47">
        <v>60200</v>
      </c>
      <c r="M116" s="8"/>
      <c r="N116" s="1"/>
      <c r="O116" s="1"/>
    </row>
    <row r="117" spans="1:15">
      <c r="A117" s="1"/>
      <c r="B117" s="20">
        <v>332000</v>
      </c>
      <c r="C117" s="21">
        <v>335000</v>
      </c>
      <c r="D117" s="46">
        <v>11120</v>
      </c>
      <c r="E117" s="46">
        <v>8090</v>
      </c>
      <c r="F117" s="46">
        <v>6470</v>
      </c>
      <c r="G117" s="46">
        <v>4860</v>
      </c>
      <c r="H117" s="46">
        <v>3240</v>
      </c>
      <c r="I117" s="46">
        <v>1620</v>
      </c>
      <c r="J117" s="46">
        <v>0</v>
      </c>
      <c r="K117" s="46">
        <v>0</v>
      </c>
      <c r="L117" s="47">
        <v>61100</v>
      </c>
      <c r="M117" s="8"/>
      <c r="N117" s="1"/>
      <c r="O117" s="1"/>
    </row>
    <row r="118" spans="1:15">
      <c r="A118" s="1"/>
      <c r="B118" s="20">
        <v>335000</v>
      </c>
      <c r="C118" s="21">
        <v>338000</v>
      </c>
      <c r="D118" s="46">
        <v>11360</v>
      </c>
      <c r="E118" s="46">
        <v>8210</v>
      </c>
      <c r="F118" s="46">
        <v>6600</v>
      </c>
      <c r="G118" s="46">
        <v>4980</v>
      </c>
      <c r="H118" s="46">
        <v>3360</v>
      </c>
      <c r="I118" s="46">
        <v>1750</v>
      </c>
      <c r="J118" s="46">
        <v>130</v>
      </c>
      <c r="K118" s="46">
        <v>0</v>
      </c>
      <c r="L118" s="47">
        <v>62000</v>
      </c>
      <c r="M118" s="8"/>
      <c r="N118" s="1"/>
      <c r="O118" s="1"/>
    </row>
    <row r="119" spans="1:15">
      <c r="A119" s="1"/>
      <c r="B119" s="20">
        <v>338000</v>
      </c>
      <c r="C119" s="21">
        <v>341000</v>
      </c>
      <c r="D119" s="46">
        <v>11610</v>
      </c>
      <c r="E119" s="46">
        <v>8370</v>
      </c>
      <c r="F119" s="46">
        <v>6720</v>
      </c>
      <c r="G119" s="46">
        <v>5110</v>
      </c>
      <c r="H119" s="46">
        <v>3480</v>
      </c>
      <c r="I119" s="46">
        <v>1870</v>
      </c>
      <c r="J119" s="46">
        <v>260</v>
      </c>
      <c r="K119" s="46">
        <v>0</v>
      </c>
      <c r="L119" s="47">
        <v>63000</v>
      </c>
      <c r="M119" s="8"/>
      <c r="N119" s="1"/>
      <c r="O119" s="1"/>
    </row>
    <row r="120" spans="1:15">
      <c r="A120" s="1"/>
      <c r="B120" s="20">
        <v>341000</v>
      </c>
      <c r="C120" s="21">
        <v>344000</v>
      </c>
      <c r="D120" s="46">
        <v>11850</v>
      </c>
      <c r="E120" s="46">
        <v>8620</v>
      </c>
      <c r="F120" s="46">
        <v>6840</v>
      </c>
      <c r="G120" s="46">
        <v>5230</v>
      </c>
      <c r="H120" s="46">
        <v>3600</v>
      </c>
      <c r="I120" s="46">
        <v>1990</v>
      </c>
      <c r="J120" s="46">
        <v>380</v>
      </c>
      <c r="K120" s="46">
        <v>0</v>
      </c>
      <c r="L120" s="47">
        <v>64000</v>
      </c>
      <c r="M120" s="8"/>
      <c r="N120" s="1"/>
      <c r="O120" s="1"/>
    </row>
    <row r="121" spans="1:15">
      <c r="A121" s="1"/>
      <c r="B121" s="20">
        <v>344000</v>
      </c>
      <c r="C121" s="21">
        <v>347000</v>
      </c>
      <c r="D121" s="46">
        <v>12100</v>
      </c>
      <c r="E121" s="46">
        <v>8860</v>
      </c>
      <c r="F121" s="46">
        <v>6960</v>
      </c>
      <c r="G121" s="46">
        <v>5350</v>
      </c>
      <c r="H121" s="46">
        <v>3730</v>
      </c>
      <c r="I121" s="46">
        <v>2110</v>
      </c>
      <c r="J121" s="46">
        <v>500</v>
      </c>
      <c r="K121" s="46">
        <v>0</v>
      </c>
      <c r="L121" s="47">
        <v>65000</v>
      </c>
      <c r="M121" s="8"/>
      <c r="N121" s="1"/>
      <c r="O121" s="1"/>
    </row>
    <row r="122" spans="1:15">
      <c r="A122" s="1"/>
      <c r="B122" s="20">
        <v>347000</v>
      </c>
      <c r="C122" s="21">
        <v>350000</v>
      </c>
      <c r="D122" s="46">
        <v>12340</v>
      </c>
      <c r="E122" s="46">
        <v>9110</v>
      </c>
      <c r="F122" s="46">
        <v>7090</v>
      </c>
      <c r="G122" s="46">
        <v>5470</v>
      </c>
      <c r="H122" s="46">
        <v>3850</v>
      </c>
      <c r="I122" s="46">
        <v>2240</v>
      </c>
      <c r="J122" s="46">
        <v>620</v>
      </c>
      <c r="K122" s="46">
        <v>0</v>
      </c>
      <c r="L122" s="47">
        <v>66200</v>
      </c>
      <c r="M122" s="8"/>
      <c r="N122" s="1"/>
      <c r="O122" s="1"/>
    </row>
    <row r="123" spans="1:15">
      <c r="A123" s="1"/>
      <c r="B123" s="20">
        <v>350000</v>
      </c>
      <c r="C123" s="21">
        <v>353000</v>
      </c>
      <c r="D123" s="46">
        <v>12590</v>
      </c>
      <c r="E123" s="46">
        <v>9350</v>
      </c>
      <c r="F123" s="46">
        <v>7210</v>
      </c>
      <c r="G123" s="46">
        <v>5600</v>
      </c>
      <c r="H123" s="46">
        <v>3970</v>
      </c>
      <c r="I123" s="46">
        <v>2360</v>
      </c>
      <c r="J123" s="46">
        <v>750</v>
      </c>
      <c r="K123" s="46">
        <v>0</v>
      </c>
      <c r="L123" s="47">
        <v>67200</v>
      </c>
      <c r="M123" s="8"/>
      <c r="N123" s="1"/>
      <c r="O123" s="1"/>
    </row>
    <row r="124" spans="1:15">
      <c r="A124" s="1"/>
      <c r="B124" s="20">
        <v>353000</v>
      </c>
      <c r="C124" s="21">
        <v>356000</v>
      </c>
      <c r="D124" s="46">
        <v>12830</v>
      </c>
      <c r="E124" s="46">
        <v>9600</v>
      </c>
      <c r="F124" s="46">
        <v>7330</v>
      </c>
      <c r="G124" s="46">
        <v>5720</v>
      </c>
      <c r="H124" s="46">
        <v>4090</v>
      </c>
      <c r="I124" s="46">
        <v>2480</v>
      </c>
      <c r="J124" s="46">
        <v>870</v>
      </c>
      <c r="K124" s="46">
        <v>0</v>
      </c>
      <c r="L124" s="47">
        <v>68200</v>
      </c>
      <c r="M124" s="8"/>
      <c r="N124" s="1"/>
      <c r="O124" s="1"/>
    </row>
    <row r="125" spans="1:15">
      <c r="A125" s="1"/>
      <c r="B125" s="20">
        <v>356000</v>
      </c>
      <c r="C125" s="21">
        <v>359000</v>
      </c>
      <c r="D125" s="46">
        <v>13080</v>
      </c>
      <c r="E125" s="46">
        <v>9840</v>
      </c>
      <c r="F125" s="46">
        <v>7450</v>
      </c>
      <c r="G125" s="46">
        <v>5840</v>
      </c>
      <c r="H125" s="46">
        <v>4220</v>
      </c>
      <c r="I125" s="46">
        <v>2600</v>
      </c>
      <c r="J125" s="46">
        <v>990</v>
      </c>
      <c r="K125" s="46">
        <v>0</v>
      </c>
      <c r="L125" s="47">
        <v>69200</v>
      </c>
      <c r="M125" s="8"/>
      <c r="N125" s="1"/>
      <c r="O125" s="1"/>
    </row>
    <row r="126" spans="1:15">
      <c r="A126" s="1"/>
      <c r="B126" s="20">
        <v>359000</v>
      </c>
      <c r="C126" s="21">
        <v>362000</v>
      </c>
      <c r="D126" s="46">
        <v>13320</v>
      </c>
      <c r="E126" s="46">
        <v>10090</v>
      </c>
      <c r="F126" s="46">
        <v>7580</v>
      </c>
      <c r="G126" s="46">
        <v>5960</v>
      </c>
      <c r="H126" s="46">
        <v>4340</v>
      </c>
      <c r="I126" s="46">
        <v>2730</v>
      </c>
      <c r="J126" s="46">
        <v>1110</v>
      </c>
      <c r="K126" s="46">
        <v>0</v>
      </c>
      <c r="L126" s="47">
        <v>70200</v>
      </c>
      <c r="M126" s="8"/>
      <c r="N126" s="1"/>
      <c r="O126" s="1"/>
    </row>
    <row r="127" spans="1:15">
      <c r="A127" s="1"/>
      <c r="B127" s="20">
        <v>362000</v>
      </c>
      <c r="C127" s="21">
        <v>365000</v>
      </c>
      <c r="D127" s="46">
        <v>13570</v>
      </c>
      <c r="E127" s="46">
        <v>10330</v>
      </c>
      <c r="F127" s="46">
        <v>7700</v>
      </c>
      <c r="G127" s="46">
        <v>6090</v>
      </c>
      <c r="H127" s="46">
        <v>4460</v>
      </c>
      <c r="I127" s="46">
        <v>2850</v>
      </c>
      <c r="J127" s="46">
        <v>1240</v>
      </c>
      <c r="K127" s="46">
        <v>0</v>
      </c>
      <c r="L127" s="47">
        <v>71300</v>
      </c>
      <c r="M127" s="8"/>
      <c r="N127" s="1"/>
      <c r="O127" s="1"/>
    </row>
    <row r="128" spans="1:15">
      <c r="A128" s="1"/>
      <c r="B128" s="20">
        <v>365000</v>
      </c>
      <c r="C128" s="21">
        <v>368000</v>
      </c>
      <c r="D128" s="46">
        <v>13810</v>
      </c>
      <c r="E128" s="46">
        <v>10580</v>
      </c>
      <c r="F128" s="46">
        <v>7820</v>
      </c>
      <c r="G128" s="46">
        <v>6210</v>
      </c>
      <c r="H128" s="46">
        <v>4580</v>
      </c>
      <c r="I128" s="46">
        <v>2970</v>
      </c>
      <c r="J128" s="46">
        <v>1360</v>
      </c>
      <c r="K128" s="46">
        <v>0</v>
      </c>
      <c r="L128" s="47">
        <v>72300</v>
      </c>
      <c r="M128" s="8"/>
      <c r="N128" s="1"/>
      <c r="O128" s="1"/>
    </row>
    <row r="129" spans="1:15">
      <c r="A129" s="1"/>
      <c r="B129" s="20">
        <v>368000</v>
      </c>
      <c r="C129" s="21">
        <v>371000</v>
      </c>
      <c r="D129" s="46">
        <v>14060</v>
      </c>
      <c r="E129" s="46">
        <v>10820</v>
      </c>
      <c r="F129" s="46">
        <v>7940</v>
      </c>
      <c r="G129" s="46">
        <v>6330</v>
      </c>
      <c r="H129" s="46">
        <v>4710</v>
      </c>
      <c r="I129" s="46">
        <v>3090</v>
      </c>
      <c r="J129" s="46">
        <v>1480</v>
      </c>
      <c r="K129" s="46">
        <v>0</v>
      </c>
      <c r="L129" s="47">
        <v>73200</v>
      </c>
      <c r="M129" s="8"/>
      <c r="N129" s="1"/>
      <c r="O129" s="1"/>
    </row>
    <row r="130" spans="1:15">
      <c r="A130" s="1"/>
      <c r="B130" s="20">
        <v>371000</v>
      </c>
      <c r="C130" s="21">
        <v>374000</v>
      </c>
      <c r="D130" s="46">
        <v>14300</v>
      </c>
      <c r="E130" s="46">
        <v>11070</v>
      </c>
      <c r="F130" s="46">
        <v>8070</v>
      </c>
      <c r="G130" s="46">
        <v>6450</v>
      </c>
      <c r="H130" s="46">
        <v>4830</v>
      </c>
      <c r="I130" s="46">
        <v>3220</v>
      </c>
      <c r="J130" s="46">
        <v>1600</v>
      </c>
      <c r="K130" s="46">
        <v>0</v>
      </c>
      <c r="L130" s="47">
        <v>74200</v>
      </c>
      <c r="M130" s="8"/>
      <c r="N130" s="1"/>
      <c r="O130" s="1"/>
    </row>
    <row r="131" spans="1:15">
      <c r="A131" s="1"/>
      <c r="B131" s="20">
        <v>374000</v>
      </c>
      <c r="C131" s="21">
        <v>377000</v>
      </c>
      <c r="D131" s="46">
        <v>14550</v>
      </c>
      <c r="E131" s="46">
        <v>11310</v>
      </c>
      <c r="F131" s="46">
        <v>8190</v>
      </c>
      <c r="G131" s="46">
        <v>6580</v>
      </c>
      <c r="H131" s="46">
        <v>4950</v>
      </c>
      <c r="I131" s="46">
        <v>3340</v>
      </c>
      <c r="J131" s="46">
        <v>1730</v>
      </c>
      <c r="K131" s="46">
        <v>100</v>
      </c>
      <c r="L131" s="47">
        <v>75100</v>
      </c>
      <c r="M131" s="8"/>
      <c r="N131" s="1"/>
      <c r="O131" s="1"/>
    </row>
    <row r="132" spans="1:15">
      <c r="A132" s="1"/>
      <c r="B132" s="20">
        <v>377000</v>
      </c>
      <c r="C132" s="21">
        <v>380000</v>
      </c>
      <c r="D132" s="46">
        <v>14790</v>
      </c>
      <c r="E132" s="46">
        <v>11560</v>
      </c>
      <c r="F132" s="46">
        <v>8320</v>
      </c>
      <c r="G132" s="46">
        <v>6700</v>
      </c>
      <c r="H132" s="46">
        <v>5070</v>
      </c>
      <c r="I132" s="46">
        <v>3460</v>
      </c>
      <c r="J132" s="46">
        <v>1850</v>
      </c>
      <c r="K132" s="46">
        <v>220</v>
      </c>
      <c r="L132" s="47">
        <v>76100</v>
      </c>
      <c r="M132" s="8"/>
      <c r="N132" s="1"/>
      <c r="O132" s="1"/>
    </row>
    <row r="133" spans="1:15">
      <c r="A133" s="1"/>
      <c r="B133" s="20">
        <v>380000</v>
      </c>
      <c r="C133" s="21">
        <v>383000</v>
      </c>
      <c r="D133" s="46">
        <v>15040</v>
      </c>
      <c r="E133" s="46">
        <v>11800</v>
      </c>
      <c r="F133" s="46">
        <v>8570</v>
      </c>
      <c r="G133" s="46">
        <v>6820</v>
      </c>
      <c r="H133" s="46">
        <v>5200</v>
      </c>
      <c r="I133" s="46">
        <v>3580</v>
      </c>
      <c r="J133" s="46">
        <v>1970</v>
      </c>
      <c r="K133" s="46">
        <v>350</v>
      </c>
      <c r="L133" s="47">
        <v>77000</v>
      </c>
      <c r="M133" s="8"/>
      <c r="N133" s="1"/>
      <c r="O133" s="1"/>
    </row>
    <row r="134" spans="1:15">
      <c r="A134" s="1"/>
      <c r="B134" s="20">
        <v>383000</v>
      </c>
      <c r="C134" s="21">
        <v>386000</v>
      </c>
      <c r="D134" s="46">
        <v>15280</v>
      </c>
      <c r="E134" s="46">
        <v>12050</v>
      </c>
      <c r="F134" s="46">
        <v>8810</v>
      </c>
      <c r="G134" s="46">
        <v>6940</v>
      </c>
      <c r="H134" s="46">
        <v>5320</v>
      </c>
      <c r="I134" s="46">
        <v>3710</v>
      </c>
      <c r="J134" s="46">
        <v>2090</v>
      </c>
      <c r="K134" s="46">
        <v>470</v>
      </c>
      <c r="L134" s="47">
        <v>77900</v>
      </c>
      <c r="M134" s="8"/>
      <c r="N134" s="1"/>
      <c r="O134" s="1"/>
    </row>
    <row r="135" spans="1:15">
      <c r="A135" s="1"/>
      <c r="B135" s="20">
        <v>386000</v>
      </c>
      <c r="C135" s="21">
        <v>389000</v>
      </c>
      <c r="D135" s="46">
        <v>15530</v>
      </c>
      <c r="E135" s="46">
        <v>12290</v>
      </c>
      <c r="F135" s="46">
        <v>9060</v>
      </c>
      <c r="G135" s="46">
        <v>7070</v>
      </c>
      <c r="H135" s="46">
        <v>5440</v>
      </c>
      <c r="I135" s="46">
        <v>3830</v>
      </c>
      <c r="J135" s="46">
        <v>2220</v>
      </c>
      <c r="K135" s="46">
        <v>590</v>
      </c>
      <c r="L135" s="47">
        <v>78800</v>
      </c>
      <c r="M135" s="8"/>
      <c r="N135" s="1"/>
      <c r="O135" s="1"/>
    </row>
    <row r="136" spans="1:15">
      <c r="A136" s="1"/>
      <c r="B136" s="20">
        <v>389000</v>
      </c>
      <c r="C136" s="21">
        <v>392000</v>
      </c>
      <c r="D136" s="46">
        <v>15770</v>
      </c>
      <c r="E136" s="46">
        <v>12540</v>
      </c>
      <c r="F136" s="46">
        <v>9300</v>
      </c>
      <c r="G136" s="46">
        <v>7190</v>
      </c>
      <c r="H136" s="46">
        <v>5560</v>
      </c>
      <c r="I136" s="46">
        <v>3950</v>
      </c>
      <c r="J136" s="46">
        <v>2340</v>
      </c>
      <c r="K136" s="46">
        <v>710</v>
      </c>
      <c r="L136" s="47">
        <v>80600</v>
      </c>
      <c r="M136" s="8"/>
      <c r="N136" s="1"/>
      <c r="O136" s="1"/>
    </row>
    <row r="137" spans="1:15">
      <c r="A137" s="1"/>
      <c r="B137" s="20">
        <v>392000</v>
      </c>
      <c r="C137" s="21">
        <v>395000</v>
      </c>
      <c r="D137" s="46">
        <v>16020</v>
      </c>
      <c r="E137" s="46">
        <v>12780</v>
      </c>
      <c r="F137" s="46">
        <v>9550</v>
      </c>
      <c r="G137" s="46">
        <v>7310</v>
      </c>
      <c r="H137" s="46">
        <v>5690</v>
      </c>
      <c r="I137" s="46">
        <v>4070</v>
      </c>
      <c r="J137" s="46">
        <v>2460</v>
      </c>
      <c r="K137" s="46">
        <v>840</v>
      </c>
      <c r="L137" s="47">
        <v>82300</v>
      </c>
      <c r="M137" s="8"/>
      <c r="N137" s="1"/>
      <c r="O137" s="1"/>
    </row>
    <row r="138" spans="1:15">
      <c r="A138" s="1"/>
      <c r="B138" s="20">
        <v>395000</v>
      </c>
      <c r="C138" s="21">
        <v>398000</v>
      </c>
      <c r="D138" s="46">
        <v>16260</v>
      </c>
      <c r="E138" s="46">
        <v>13030</v>
      </c>
      <c r="F138" s="46">
        <v>9790</v>
      </c>
      <c r="G138" s="46">
        <v>7430</v>
      </c>
      <c r="H138" s="46">
        <v>5810</v>
      </c>
      <c r="I138" s="46">
        <v>4200</v>
      </c>
      <c r="J138" s="46">
        <v>2580</v>
      </c>
      <c r="K138" s="46">
        <v>960</v>
      </c>
      <c r="L138" s="47">
        <v>83900</v>
      </c>
      <c r="M138" s="8"/>
      <c r="N138" s="1"/>
      <c r="O138" s="1"/>
    </row>
    <row r="139" spans="1:15">
      <c r="A139" s="1"/>
      <c r="B139" s="20">
        <v>398000</v>
      </c>
      <c r="C139" s="21">
        <v>401000</v>
      </c>
      <c r="D139" s="46">
        <v>16510</v>
      </c>
      <c r="E139" s="46">
        <v>13270</v>
      </c>
      <c r="F139" s="46">
        <v>10040</v>
      </c>
      <c r="G139" s="46">
        <v>7560</v>
      </c>
      <c r="H139" s="46">
        <v>5930</v>
      </c>
      <c r="I139" s="46">
        <v>4320</v>
      </c>
      <c r="J139" s="46">
        <v>2710</v>
      </c>
      <c r="K139" s="46">
        <v>1080</v>
      </c>
      <c r="L139" s="47">
        <v>85700</v>
      </c>
      <c r="M139" s="8"/>
      <c r="N139" s="1"/>
      <c r="O139" s="1"/>
    </row>
    <row r="140" spans="1:15">
      <c r="A140" s="1"/>
      <c r="B140" s="20">
        <v>401000</v>
      </c>
      <c r="C140" s="21">
        <v>404000</v>
      </c>
      <c r="D140" s="46">
        <v>16750</v>
      </c>
      <c r="E140" s="46">
        <v>13520</v>
      </c>
      <c r="F140" s="46">
        <v>10280</v>
      </c>
      <c r="G140" s="46">
        <v>7680</v>
      </c>
      <c r="H140" s="46">
        <v>6050</v>
      </c>
      <c r="I140" s="46">
        <v>4440</v>
      </c>
      <c r="J140" s="46">
        <v>2830</v>
      </c>
      <c r="K140" s="46">
        <v>1200</v>
      </c>
      <c r="L140" s="47">
        <v>87400</v>
      </c>
      <c r="M140" s="8"/>
      <c r="N140" s="1"/>
      <c r="O140" s="1"/>
    </row>
    <row r="141" spans="1:15">
      <c r="A141" s="1"/>
      <c r="B141" s="20">
        <v>404000</v>
      </c>
      <c r="C141" s="21">
        <v>407000</v>
      </c>
      <c r="D141" s="46">
        <v>17000</v>
      </c>
      <c r="E141" s="46">
        <v>13760</v>
      </c>
      <c r="F141" s="46">
        <v>10530</v>
      </c>
      <c r="G141" s="46">
        <v>7800</v>
      </c>
      <c r="H141" s="46">
        <v>6180</v>
      </c>
      <c r="I141" s="46">
        <v>4560</v>
      </c>
      <c r="J141" s="46">
        <v>2950</v>
      </c>
      <c r="K141" s="46">
        <v>1330</v>
      </c>
      <c r="L141" s="47">
        <v>89000</v>
      </c>
      <c r="M141" s="8"/>
      <c r="N141" s="1"/>
      <c r="O141" s="1"/>
    </row>
    <row r="142" spans="1:15">
      <c r="A142" s="1"/>
      <c r="B142" s="20">
        <v>407000</v>
      </c>
      <c r="C142" s="21">
        <v>410000</v>
      </c>
      <c r="D142" s="46">
        <v>17240</v>
      </c>
      <c r="E142" s="46">
        <v>14010</v>
      </c>
      <c r="F142" s="46">
        <v>10770</v>
      </c>
      <c r="G142" s="46">
        <v>7920</v>
      </c>
      <c r="H142" s="46">
        <v>6300</v>
      </c>
      <c r="I142" s="46">
        <v>4690</v>
      </c>
      <c r="J142" s="46">
        <v>3070</v>
      </c>
      <c r="K142" s="46">
        <v>1450</v>
      </c>
      <c r="L142" s="47">
        <v>90800</v>
      </c>
      <c r="M142" s="8"/>
      <c r="N142" s="1"/>
      <c r="O142" s="1"/>
    </row>
    <row r="143" spans="1:15">
      <c r="A143" s="1"/>
      <c r="B143" s="20">
        <v>410000</v>
      </c>
      <c r="C143" s="21">
        <v>413000</v>
      </c>
      <c r="D143" s="46">
        <v>17490</v>
      </c>
      <c r="E143" s="46">
        <v>14250</v>
      </c>
      <c r="F143" s="46">
        <v>11020</v>
      </c>
      <c r="G143" s="46">
        <v>8050</v>
      </c>
      <c r="H143" s="46">
        <v>6420</v>
      </c>
      <c r="I143" s="46">
        <v>4810</v>
      </c>
      <c r="J143" s="46">
        <v>3200</v>
      </c>
      <c r="K143" s="46">
        <v>1570</v>
      </c>
      <c r="L143" s="47">
        <v>92500</v>
      </c>
      <c r="M143" s="8"/>
      <c r="N143" s="1"/>
      <c r="O143" s="1"/>
    </row>
    <row r="144" spans="1:15">
      <c r="A144" s="1"/>
      <c r="B144" s="20">
        <v>413000</v>
      </c>
      <c r="C144" s="21">
        <v>416000</v>
      </c>
      <c r="D144" s="46">
        <v>17730</v>
      </c>
      <c r="E144" s="46">
        <v>14500</v>
      </c>
      <c r="F144" s="46">
        <v>11260</v>
      </c>
      <c r="G144" s="46">
        <v>8170</v>
      </c>
      <c r="H144" s="46">
        <v>6540</v>
      </c>
      <c r="I144" s="46">
        <v>4930</v>
      </c>
      <c r="J144" s="46">
        <v>3320</v>
      </c>
      <c r="K144" s="46">
        <v>1690</v>
      </c>
      <c r="L144" s="47">
        <v>94100</v>
      </c>
      <c r="M144" s="8"/>
      <c r="N144" s="1"/>
      <c r="O144" s="1"/>
    </row>
    <row r="145" spans="1:15">
      <c r="A145" s="1"/>
      <c r="B145" s="20">
        <v>416000</v>
      </c>
      <c r="C145" s="21">
        <v>419000</v>
      </c>
      <c r="D145" s="46">
        <v>17980</v>
      </c>
      <c r="E145" s="46">
        <v>14740</v>
      </c>
      <c r="F145" s="46">
        <v>11510</v>
      </c>
      <c r="G145" s="46">
        <v>8290</v>
      </c>
      <c r="H145" s="46">
        <v>6670</v>
      </c>
      <c r="I145" s="46">
        <v>5050</v>
      </c>
      <c r="J145" s="46">
        <v>3440</v>
      </c>
      <c r="K145" s="46">
        <v>1820</v>
      </c>
      <c r="L145" s="47">
        <v>95900</v>
      </c>
      <c r="M145" s="8"/>
      <c r="N145" s="1"/>
      <c r="O145" s="1"/>
    </row>
    <row r="146" spans="1:15">
      <c r="A146" s="1"/>
      <c r="B146" s="20">
        <v>419000</v>
      </c>
      <c r="C146" s="21">
        <v>422000</v>
      </c>
      <c r="D146" s="46">
        <v>18220</v>
      </c>
      <c r="E146" s="46">
        <v>14990</v>
      </c>
      <c r="F146" s="46">
        <v>11750</v>
      </c>
      <c r="G146" s="46">
        <v>8530</v>
      </c>
      <c r="H146" s="46">
        <v>6790</v>
      </c>
      <c r="I146" s="46">
        <v>5180</v>
      </c>
      <c r="J146" s="46">
        <v>3560</v>
      </c>
      <c r="K146" s="46">
        <v>1940</v>
      </c>
      <c r="L146" s="47">
        <v>97600</v>
      </c>
      <c r="M146" s="8"/>
      <c r="N146" s="1"/>
      <c r="O146" s="1"/>
    </row>
    <row r="147" spans="1:15">
      <c r="A147" s="1"/>
      <c r="B147" s="20">
        <v>422000</v>
      </c>
      <c r="C147" s="21">
        <v>425000</v>
      </c>
      <c r="D147" s="46">
        <v>18470</v>
      </c>
      <c r="E147" s="46">
        <v>15230</v>
      </c>
      <c r="F147" s="46">
        <v>12000</v>
      </c>
      <c r="G147" s="46">
        <v>8770</v>
      </c>
      <c r="H147" s="46">
        <v>6910</v>
      </c>
      <c r="I147" s="46">
        <v>5300</v>
      </c>
      <c r="J147" s="46">
        <v>3690</v>
      </c>
      <c r="K147" s="46">
        <v>2060</v>
      </c>
      <c r="L147" s="47">
        <v>99200</v>
      </c>
      <c r="M147" s="8"/>
      <c r="N147" s="1"/>
      <c r="O147" s="1"/>
    </row>
    <row r="148" spans="1:15">
      <c r="A148" s="1"/>
      <c r="B148" s="20">
        <v>425000</v>
      </c>
      <c r="C148" s="21">
        <v>428000</v>
      </c>
      <c r="D148" s="46">
        <v>18710</v>
      </c>
      <c r="E148" s="46">
        <v>15480</v>
      </c>
      <c r="F148" s="46">
        <v>12240</v>
      </c>
      <c r="G148" s="46">
        <v>9020</v>
      </c>
      <c r="H148" s="46">
        <v>7030</v>
      </c>
      <c r="I148" s="46">
        <v>5420</v>
      </c>
      <c r="J148" s="46">
        <v>3810</v>
      </c>
      <c r="K148" s="46">
        <v>2180</v>
      </c>
      <c r="L148" s="47">
        <v>101000</v>
      </c>
      <c r="M148" s="8"/>
      <c r="N148" s="1"/>
      <c r="O148" s="1"/>
    </row>
    <row r="149" spans="1:15">
      <c r="A149" s="1"/>
      <c r="B149" s="20">
        <v>428000</v>
      </c>
      <c r="C149" s="21">
        <v>431000</v>
      </c>
      <c r="D149" s="46">
        <v>18960</v>
      </c>
      <c r="E149" s="46">
        <v>15720</v>
      </c>
      <c r="F149" s="46">
        <v>12490</v>
      </c>
      <c r="G149" s="46">
        <v>9260</v>
      </c>
      <c r="H149" s="46">
        <v>7160</v>
      </c>
      <c r="I149" s="46">
        <v>5540</v>
      </c>
      <c r="J149" s="46">
        <v>3930</v>
      </c>
      <c r="K149" s="46">
        <v>2310</v>
      </c>
      <c r="L149" s="47">
        <v>102600</v>
      </c>
      <c r="M149" s="8"/>
      <c r="N149" s="1"/>
      <c r="O149" s="1"/>
    </row>
    <row r="150" spans="1:15">
      <c r="A150" s="1"/>
      <c r="B150" s="20">
        <v>431000</v>
      </c>
      <c r="C150" s="21">
        <v>434000</v>
      </c>
      <c r="D150" s="46">
        <v>19210</v>
      </c>
      <c r="E150" s="46">
        <v>15970</v>
      </c>
      <c r="F150" s="46">
        <v>12730</v>
      </c>
      <c r="G150" s="46">
        <v>9510</v>
      </c>
      <c r="H150" s="46">
        <v>7280</v>
      </c>
      <c r="I150" s="46">
        <v>5670</v>
      </c>
      <c r="J150" s="46">
        <v>4050</v>
      </c>
      <c r="K150" s="46">
        <v>2430</v>
      </c>
      <c r="L150" s="47">
        <v>104300</v>
      </c>
      <c r="M150" s="8"/>
      <c r="N150" s="1"/>
      <c r="O150" s="1"/>
    </row>
    <row r="151" spans="1:15">
      <c r="A151" s="1"/>
      <c r="B151" s="20">
        <v>434000</v>
      </c>
      <c r="C151" s="21">
        <v>437000</v>
      </c>
      <c r="D151" s="46">
        <v>19450</v>
      </c>
      <c r="E151" s="46">
        <v>16210</v>
      </c>
      <c r="F151" s="46">
        <v>12980</v>
      </c>
      <c r="G151" s="46">
        <v>9750</v>
      </c>
      <c r="H151" s="46">
        <v>7400</v>
      </c>
      <c r="I151" s="46">
        <v>5790</v>
      </c>
      <c r="J151" s="46">
        <v>4180</v>
      </c>
      <c r="K151" s="46">
        <v>2550</v>
      </c>
      <c r="L151" s="47">
        <v>106100</v>
      </c>
      <c r="M151" s="8"/>
      <c r="N151" s="1"/>
      <c r="O151" s="1"/>
    </row>
    <row r="152" spans="1:15">
      <c r="A152" s="1"/>
      <c r="B152" s="20">
        <v>437000</v>
      </c>
      <c r="C152" s="21">
        <v>440000</v>
      </c>
      <c r="D152" s="46">
        <v>19700</v>
      </c>
      <c r="E152" s="46">
        <v>16460</v>
      </c>
      <c r="F152" s="46">
        <v>13220</v>
      </c>
      <c r="G152" s="46">
        <v>10000</v>
      </c>
      <c r="H152" s="46">
        <v>7520</v>
      </c>
      <c r="I152" s="46">
        <v>5910</v>
      </c>
      <c r="J152" s="46">
        <v>4300</v>
      </c>
      <c r="K152" s="46">
        <v>2680</v>
      </c>
      <c r="L152" s="47">
        <v>107700</v>
      </c>
      <c r="M152" s="8"/>
      <c r="N152" s="1"/>
      <c r="O152" s="1"/>
    </row>
    <row r="153" spans="1:15">
      <c r="A153" s="1"/>
      <c r="B153" s="20">
        <v>440000</v>
      </c>
      <c r="C153" s="21">
        <v>443000</v>
      </c>
      <c r="D153" s="46">
        <v>20090</v>
      </c>
      <c r="E153" s="46">
        <v>16700</v>
      </c>
      <c r="F153" s="46">
        <v>13470</v>
      </c>
      <c r="G153" s="46">
        <v>10240</v>
      </c>
      <c r="H153" s="46">
        <v>7650</v>
      </c>
      <c r="I153" s="46">
        <v>6030</v>
      </c>
      <c r="J153" s="46">
        <v>4420</v>
      </c>
      <c r="K153" s="46">
        <v>2800</v>
      </c>
      <c r="L153" s="47">
        <v>109500</v>
      </c>
      <c r="M153" s="8"/>
      <c r="N153" s="1"/>
      <c r="O153" s="1"/>
    </row>
    <row r="154" spans="1:15">
      <c r="A154" s="1"/>
      <c r="B154" s="20">
        <v>443000</v>
      </c>
      <c r="C154" s="21">
        <v>446000</v>
      </c>
      <c r="D154" s="46">
        <v>20580</v>
      </c>
      <c r="E154" s="46">
        <v>16950</v>
      </c>
      <c r="F154" s="46">
        <v>13710</v>
      </c>
      <c r="G154" s="46">
        <v>10490</v>
      </c>
      <c r="H154" s="46">
        <v>7770</v>
      </c>
      <c r="I154" s="46">
        <v>6160</v>
      </c>
      <c r="J154" s="46">
        <v>4540</v>
      </c>
      <c r="K154" s="46">
        <v>2920</v>
      </c>
      <c r="L154" s="47">
        <v>111200</v>
      </c>
      <c r="M154" s="8"/>
      <c r="N154" s="1"/>
      <c r="O154" s="1"/>
    </row>
    <row r="155" spans="1:15">
      <c r="A155" s="1"/>
      <c r="B155" s="20">
        <v>446000</v>
      </c>
      <c r="C155" s="21">
        <v>449000</v>
      </c>
      <c r="D155" s="46">
        <v>21070</v>
      </c>
      <c r="E155" s="46">
        <v>17190</v>
      </c>
      <c r="F155" s="46">
        <v>13960</v>
      </c>
      <c r="G155" s="46">
        <v>10730</v>
      </c>
      <c r="H155" s="46">
        <v>7890</v>
      </c>
      <c r="I155" s="46">
        <v>6280</v>
      </c>
      <c r="J155" s="46">
        <v>4670</v>
      </c>
      <c r="K155" s="46">
        <v>3040</v>
      </c>
      <c r="L155" s="47">
        <v>112800</v>
      </c>
      <c r="M155" s="8"/>
      <c r="N155" s="1"/>
      <c r="O155" s="1"/>
    </row>
    <row r="156" spans="1:15">
      <c r="A156" s="1"/>
      <c r="B156" s="20">
        <v>449000</v>
      </c>
      <c r="C156" s="21">
        <v>452000</v>
      </c>
      <c r="D156" s="46">
        <v>21560</v>
      </c>
      <c r="E156" s="46">
        <v>17440</v>
      </c>
      <c r="F156" s="46">
        <v>14200</v>
      </c>
      <c r="G156" s="46">
        <v>10980</v>
      </c>
      <c r="H156" s="46">
        <v>8010</v>
      </c>
      <c r="I156" s="46">
        <v>6400</v>
      </c>
      <c r="J156" s="46">
        <v>4790</v>
      </c>
      <c r="K156" s="46">
        <v>3170</v>
      </c>
      <c r="L156" s="47">
        <v>114600</v>
      </c>
      <c r="M156" s="8"/>
      <c r="N156" s="1"/>
      <c r="O156" s="1"/>
    </row>
    <row r="157" spans="1:15">
      <c r="A157" s="1"/>
      <c r="B157" s="20">
        <v>452000</v>
      </c>
      <c r="C157" s="21">
        <v>455000</v>
      </c>
      <c r="D157" s="46">
        <v>22050</v>
      </c>
      <c r="E157" s="46">
        <v>17680</v>
      </c>
      <c r="F157" s="46">
        <v>14450</v>
      </c>
      <c r="G157" s="46">
        <v>11220</v>
      </c>
      <c r="H157" s="46">
        <v>8140</v>
      </c>
      <c r="I157" s="46">
        <v>6520</v>
      </c>
      <c r="J157" s="46">
        <v>4910</v>
      </c>
      <c r="K157" s="46">
        <v>3290</v>
      </c>
      <c r="L157" s="47">
        <v>116300</v>
      </c>
      <c r="M157" s="8"/>
      <c r="N157" s="1"/>
      <c r="O157" s="1"/>
    </row>
    <row r="158" spans="1:15">
      <c r="A158" s="1"/>
      <c r="B158" s="20">
        <v>455000</v>
      </c>
      <c r="C158" s="21">
        <v>458000</v>
      </c>
      <c r="D158" s="46">
        <v>22540</v>
      </c>
      <c r="E158" s="46">
        <v>17930</v>
      </c>
      <c r="F158" s="46">
        <v>14690</v>
      </c>
      <c r="G158" s="46">
        <v>11470</v>
      </c>
      <c r="H158" s="46">
        <v>8260</v>
      </c>
      <c r="I158" s="46">
        <v>6650</v>
      </c>
      <c r="J158" s="46">
        <v>5030</v>
      </c>
      <c r="K158" s="46">
        <v>3410</v>
      </c>
      <c r="L158" s="47">
        <v>117900</v>
      </c>
      <c r="M158" s="8"/>
      <c r="N158" s="1"/>
      <c r="O158" s="1"/>
    </row>
    <row r="159" spans="1:15">
      <c r="A159" s="1"/>
      <c r="B159" s="20">
        <v>458000</v>
      </c>
      <c r="C159" s="21">
        <v>461000</v>
      </c>
      <c r="D159" s="46">
        <v>23030</v>
      </c>
      <c r="E159" s="46">
        <v>18170</v>
      </c>
      <c r="F159" s="46">
        <v>14940</v>
      </c>
      <c r="G159" s="46">
        <v>11710</v>
      </c>
      <c r="H159" s="46">
        <v>8470</v>
      </c>
      <c r="I159" s="46">
        <v>6770</v>
      </c>
      <c r="J159" s="46">
        <v>5160</v>
      </c>
      <c r="K159" s="46">
        <v>3530</v>
      </c>
      <c r="L159" s="47">
        <v>119700</v>
      </c>
      <c r="M159" s="8"/>
      <c r="N159" s="1"/>
      <c r="O159" s="1"/>
    </row>
    <row r="160" spans="1:15">
      <c r="A160" s="1"/>
      <c r="B160" s="20">
        <v>461000</v>
      </c>
      <c r="C160" s="21">
        <v>464000</v>
      </c>
      <c r="D160" s="46">
        <v>23520</v>
      </c>
      <c r="E160" s="46">
        <v>18420</v>
      </c>
      <c r="F160" s="46">
        <v>15180</v>
      </c>
      <c r="G160" s="46">
        <v>11960</v>
      </c>
      <c r="H160" s="46">
        <v>8720</v>
      </c>
      <c r="I160" s="46">
        <v>6890</v>
      </c>
      <c r="J160" s="46">
        <v>5280</v>
      </c>
      <c r="K160" s="46">
        <v>3660</v>
      </c>
      <c r="L160" s="47">
        <v>121400</v>
      </c>
      <c r="M160" s="8"/>
      <c r="N160" s="1"/>
      <c r="O160" s="1"/>
    </row>
    <row r="161" spans="1:15">
      <c r="A161" s="1"/>
      <c r="B161" s="20">
        <v>464000</v>
      </c>
      <c r="C161" s="21">
        <v>467000</v>
      </c>
      <c r="D161" s="46">
        <v>24010</v>
      </c>
      <c r="E161" s="46">
        <v>18660</v>
      </c>
      <c r="F161" s="46">
        <v>15430</v>
      </c>
      <c r="G161" s="46">
        <v>12200</v>
      </c>
      <c r="H161" s="46">
        <v>8960</v>
      </c>
      <c r="I161" s="46">
        <v>7010</v>
      </c>
      <c r="J161" s="46">
        <v>5400</v>
      </c>
      <c r="K161" s="46">
        <v>3780</v>
      </c>
      <c r="L161" s="47">
        <v>123000</v>
      </c>
      <c r="M161" s="8"/>
      <c r="N161" s="1"/>
      <c r="O161" s="1"/>
    </row>
    <row r="162" spans="1:15">
      <c r="A162" s="1"/>
      <c r="B162" s="20">
        <v>467000</v>
      </c>
      <c r="C162" s="21">
        <v>470000</v>
      </c>
      <c r="D162" s="46">
        <v>24500</v>
      </c>
      <c r="E162" s="46">
        <v>18910</v>
      </c>
      <c r="F162" s="46">
        <v>15670</v>
      </c>
      <c r="G162" s="46">
        <v>12450</v>
      </c>
      <c r="H162" s="46">
        <v>9210</v>
      </c>
      <c r="I162" s="46">
        <v>7140</v>
      </c>
      <c r="J162" s="46">
        <v>5520</v>
      </c>
      <c r="K162" s="46">
        <v>3900</v>
      </c>
      <c r="L162" s="47">
        <v>124800</v>
      </c>
      <c r="M162" s="8"/>
      <c r="N162" s="1"/>
      <c r="O162" s="1"/>
    </row>
    <row r="163" spans="1:15">
      <c r="A163" s="1"/>
      <c r="B163" s="20">
        <v>470000</v>
      </c>
      <c r="C163" s="21">
        <v>473000</v>
      </c>
      <c r="D163" s="46">
        <v>24990</v>
      </c>
      <c r="E163" s="46">
        <v>19150</v>
      </c>
      <c r="F163" s="46">
        <v>15920</v>
      </c>
      <c r="G163" s="46">
        <v>12690</v>
      </c>
      <c r="H163" s="46">
        <v>9450</v>
      </c>
      <c r="I163" s="46">
        <v>7260</v>
      </c>
      <c r="J163" s="46">
        <v>5650</v>
      </c>
      <c r="K163" s="46">
        <v>4020</v>
      </c>
      <c r="L163" s="47">
        <v>126500</v>
      </c>
      <c r="M163" s="8"/>
      <c r="N163" s="1"/>
      <c r="O163" s="1"/>
    </row>
    <row r="164" spans="1:15">
      <c r="A164" s="1"/>
      <c r="B164" s="20">
        <v>473000</v>
      </c>
      <c r="C164" s="21">
        <v>476000</v>
      </c>
      <c r="D164" s="46">
        <v>25480</v>
      </c>
      <c r="E164" s="46">
        <v>19400</v>
      </c>
      <c r="F164" s="46">
        <v>16160</v>
      </c>
      <c r="G164" s="46">
        <v>12940</v>
      </c>
      <c r="H164" s="46">
        <v>9700</v>
      </c>
      <c r="I164" s="46">
        <v>7380</v>
      </c>
      <c r="J164" s="46">
        <v>5770</v>
      </c>
      <c r="K164" s="46">
        <v>4150</v>
      </c>
      <c r="L164" s="47">
        <v>128100</v>
      </c>
      <c r="M164" s="8"/>
      <c r="N164" s="1"/>
      <c r="O164" s="1"/>
    </row>
    <row r="165" spans="1:15">
      <c r="A165" s="1"/>
      <c r="B165" s="20">
        <v>476000</v>
      </c>
      <c r="C165" s="21">
        <v>479000</v>
      </c>
      <c r="D165" s="46">
        <v>25970</v>
      </c>
      <c r="E165" s="46">
        <v>19640</v>
      </c>
      <c r="F165" s="46">
        <v>16410</v>
      </c>
      <c r="G165" s="46">
        <v>13180</v>
      </c>
      <c r="H165" s="46">
        <v>9940</v>
      </c>
      <c r="I165" s="46">
        <v>7500</v>
      </c>
      <c r="J165" s="46">
        <v>5890</v>
      </c>
      <c r="K165" s="46">
        <v>4270</v>
      </c>
      <c r="L165" s="47">
        <v>129900</v>
      </c>
      <c r="M165" s="8"/>
      <c r="N165" s="1"/>
      <c r="O165" s="1"/>
    </row>
    <row r="166" spans="1:15">
      <c r="A166" s="1"/>
      <c r="B166" s="20">
        <v>479000</v>
      </c>
      <c r="C166" s="21">
        <v>482000</v>
      </c>
      <c r="D166" s="46">
        <v>26460</v>
      </c>
      <c r="E166" s="46">
        <v>20000</v>
      </c>
      <c r="F166" s="46">
        <v>16650</v>
      </c>
      <c r="G166" s="46">
        <v>13430</v>
      </c>
      <c r="H166" s="46">
        <v>10190</v>
      </c>
      <c r="I166" s="46">
        <v>7630</v>
      </c>
      <c r="J166" s="46">
        <v>6010</v>
      </c>
      <c r="K166" s="46">
        <v>4390</v>
      </c>
      <c r="L166" s="47">
        <v>131600</v>
      </c>
      <c r="M166" s="8"/>
      <c r="N166" s="1"/>
      <c r="O166" s="1"/>
    </row>
    <row r="167" spans="1:15">
      <c r="A167" s="1"/>
      <c r="B167" s="20">
        <v>482000</v>
      </c>
      <c r="C167" s="21">
        <v>485000</v>
      </c>
      <c r="D167" s="46">
        <v>26950</v>
      </c>
      <c r="E167" s="46">
        <v>20490</v>
      </c>
      <c r="F167" s="46">
        <v>16900</v>
      </c>
      <c r="G167" s="46">
        <v>13670</v>
      </c>
      <c r="H167" s="46">
        <v>10430</v>
      </c>
      <c r="I167" s="46">
        <v>7750</v>
      </c>
      <c r="J167" s="46">
        <v>6140</v>
      </c>
      <c r="K167" s="46">
        <v>4510</v>
      </c>
      <c r="L167" s="47">
        <v>133200</v>
      </c>
      <c r="M167" s="8"/>
      <c r="N167" s="1"/>
      <c r="O167" s="1"/>
    </row>
    <row r="168" spans="1:15">
      <c r="A168" s="1"/>
      <c r="B168" s="20">
        <v>485000</v>
      </c>
      <c r="C168" s="21">
        <v>488000</v>
      </c>
      <c r="D168" s="46">
        <v>27440</v>
      </c>
      <c r="E168" s="46">
        <v>20980</v>
      </c>
      <c r="F168" s="46">
        <v>17140</v>
      </c>
      <c r="G168" s="46">
        <v>13920</v>
      </c>
      <c r="H168" s="46">
        <v>10680</v>
      </c>
      <c r="I168" s="46">
        <v>7870</v>
      </c>
      <c r="J168" s="46">
        <v>6260</v>
      </c>
      <c r="K168" s="46">
        <v>4640</v>
      </c>
      <c r="L168" s="47">
        <v>135000</v>
      </c>
      <c r="M168" s="8"/>
      <c r="N168" s="1"/>
      <c r="O168" s="1"/>
    </row>
    <row r="169" spans="1:15">
      <c r="A169" s="1"/>
      <c r="B169" s="20">
        <v>488000</v>
      </c>
      <c r="C169" s="21">
        <v>491000</v>
      </c>
      <c r="D169" s="46">
        <v>27930</v>
      </c>
      <c r="E169" s="46">
        <v>21470</v>
      </c>
      <c r="F169" s="46">
        <v>17390</v>
      </c>
      <c r="G169" s="46">
        <v>14160</v>
      </c>
      <c r="H169" s="46">
        <v>10920</v>
      </c>
      <c r="I169" s="46">
        <v>7990</v>
      </c>
      <c r="J169" s="46">
        <v>6380</v>
      </c>
      <c r="K169" s="46">
        <v>4760</v>
      </c>
      <c r="L169" s="47">
        <v>136600</v>
      </c>
      <c r="M169" s="8"/>
      <c r="N169" s="1"/>
      <c r="O169" s="1"/>
    </row>
    <row r="170" spans="1:15">
      <c r="A170" s="1"/>
      <c r="B170" s="20">
        <v>491000</v>
      </c>
      <c r="C170" s="21">
        <v>494000</v>
      </c>
      <c r="D170" s="46">
        <v>28420</v>
      </c>
      <c r="E170" s="46">
        <v>21960</v>
      </c>
      <c r="F170" s="46">
        <v>17630</v>
      </c>
      <c r="G170" s="46">
        <v>14410</v>
      </c>
      <c r="H170" s="46">
        <v>11170</v>
      </c>
      <c r="I170" s="46">
        <v>8120</v>
      </c>
      <c r="J170" s="46">
        <v>6500</v>
      </c>
      <c r="K170" s="46">
        <v>4880</v>
      </c>
      <c r="L170" s="47">
        <v>138300</v>
      </c>
      <c r="M170" s="8"/>
      <c r="N170" s="1"/>
      <c r="O170" s="1"/>
    </row>
    <row r="171" spans="1:15">
      <c r="A171" s="1"/>
      <c r="B171" s="20">
        <v>494000</v>
      </c>
      <c r="C171" s="21">
        <v>497000</v>
      </c>
      <c r="D171" s="46">
        <v>28910</v>
      </c>
      <c r="E171" s="46">
        <v>22450</v>
      </c>
      <c r="F171" s="46">
        <v>17880</v>
      </c>
      <c r="G171" s="46">
        <v>14650</v>
      </c>
      <c r="H171" s="46">
        <v>11410</v>
      </c>
      <c r="I171" s="46">
        <v>8240</v>
      </c>
      <c r="J171" s="46">
        <v>6630</v>
      </c>
      <c r="K171" s="46">
        <v>5000</v>
      </c>
      <c r="L171" s="47">
        <v>140100</v>
      </c>
      <c r="M171" s="8"/>
      <c r="N171" s="1"/>
      <c r="O171" s="1"/>
    </row>
    <row r="172" spans="1:15">
      <c r="A172" s="1"/>
      <c r="B172" s="20">
        <v>497000</v>
      </c>
      <c r="C172" s="21">
        <v>500000</v>
      </c>
      <c r="D172" s="46">
        <v>29400</v>
      </c>
      <c r="E172" s="46">
        <v>22940</v>
      </c>
      <c r="F172" s="46">
        <v>18120</v>
      </c>
      <c r="G172" s="46">
        <v>14900</v>
      </c>
      <c r="H172" s="46">
        <v>11660</v>
      </c>
      <c r="I172" s="46">
        <v>8420</v>
      </c>
      <c r="J172" s="46">
        <v>6750</v>
      </c>
      <c r="K172" s="46">
        <v>5130</v>
      </c>
      <c r="L172" s="47">
        <v>141700</v>
      </c>
      <c r="M172" s="8"/>
      <c r="N172" s="1"/>
      <c r="O172" s="1"/>
    </row>
    <row r="173" spans="1:15">
      <c r="A173" s="1"/>
      <c r="B173" s="20">
        <v>500000</v>
      </c>
      <c r="C173" s="21">
        <v>503000</v>
      </c>
      <c r="D173" s="46">
        <v>29890</v>
      </c>
      <c r="E173" s="46">
        <v>23430</v>
      </c>
      <c r="F173" s="46">
        <v>18370</v>
      </c>
      <c r="G173" s="46">
        <v>15140</v>
      </c>
      <c r="H173" s="46">
        <v>11900</v>
      </c>
      <c r="I173" s="46">
        <v>8670</v>
      </c>
      <c r="J173" s="46">
        <v>6870</v>
      </c>
      <c r="K173" s="46">
        <v>5250</v>
      </c>
      <c r="L173" s="47">
        <v>143500</v>
      </c>
      <c r="M173" s="8"/>
      <c r="N173" s="1"/>
      <c r="O173" s="1"/>
    </row>
    <row r="174" spans="1:15">
      <c r="A174" s="1"/>
      <c r="B174" s="20">
        <v>503000</v>
      </c>
      <c r="C174" s="21">
        <v>506000</v>
      </c>
      <c r="D174" s="46">
        <v>30380</v>
      </c>
      <c r="E174" s="46">
        <v>23920</v>
      </c>
      <c r="F174" s="46">
        <v>18610</v>
      </c>
      <c r="G174" s="46">
        <v>15390</v>
      </c>
      <c r="H174" s="46">
        <v>12150</v>
      </c>
      <c r="I174" s="46">
        <v>8910</v>
      </c>
      <c r="J174" s="46">
        <v>6990</v>
      </c>
      <c r="K174" s="46">
        <v>5370</v>
      </c>
      <c r="L174" s="47">
        <v>145200</v>
      </c>
      <c r="M174" s="8"/>
      <c r="N174" s="1"/>
      <c r="O174" s="1"/>
    </row>
    <row r="175" spans="1:15">
      <c r="A175" s="1"/>
      <c r="B175" s="20">
        <v>506000</v>
      </c>
      <c r="C175" s="21">
        <v>509000</v>
      </c>
      <c r="D175" s="46">
        <v>30880</v>
      </c>
      <c r="E175" s="46">
        <v>24410</v>
      </c>
      <c r="F175" s="46">
        <v>18860</v>
      </c>
      <c r="G175" s="46">
        <v>15630</v>
      </c>
      <c r="H175" s="46">
        <v>12390</v>
      </c>
      <c r="I175" s="46">
        <v>9160</v>
      </c>
      <c r="J175" s="46">
        <v>7120</v>
      </c>
      <c r="K175" s="46">
        <v>5490</v>
      </c>
      <c r="L175" s="47">
        <v>146800</v>
      </c>
      <c r="M175" s="8"/>
      <c r="N175" s="1"/>
      <c r="O175" s="1"/>
    </row>
    <row r="176" spans="1:15">
      <c r="A176" s="1"/>
      <c r="B176" s="20">
        <v>509000</v>
      </c>
      <c r="C176" s="21">
        <v>512000</v>
      </c>
      <c r="D176" s="46">
        <v>31370</v>
      </c>
      <c r="E176" s="46">
        <v>24900</v>
      </c>
      <c r="F176" s="46">
        <v>19100</v>
      </c>
      <c r="G176" s="46">
        <v>15880</v>
      </c>
      <c r="H176" s="46">
        <v>12640</v>
      </c>
      <c r="I176" s="46">
        <v>9400</v>
      </c>
      <c r="J176" s="46">
        <v>7240</v>
      </c>
      <c r="K176" s="46">
        <v>5620</v>
      </c>
      <c r="L176" s="47">
        <v>148600</v>
      </c>
      <c r="M176" s="8"/>
      <c r="N176" s="1"/>
      <c r="O176" s="1"/>
    </row>
    <row r="177" spans="1:15">
      <c r="A177" s="1"/>
      <c r="B177" s="20">
        <v>512000</v>
      </c>
      <c r="C177" s="21">
        <v>515000</v>
      </c>
      <c r="D177" s="46">
        <v>31860</v>
      </c>
      <c r="E177" s="46">
        <v>25390</v>
      </c>
      <c r="F177" s="46">
        <v>19350</v>
      </c>
      <c r="G177" s="46">
        <v>16120</v>
      </c>
      <c r="H177" s="46">
        <v>12890</v>
      </c>
      <c r="I177" s="46">
        <v>9650</v>
      </c>
      <c r="J177" s="46">
        <v>7360</v>
      </c>
      <c r="K177" s="46">
        <v>5740</v>
      </c>
      <c r="L177" s="47">
        <v>150300</v>
      </c>
      <c r="M177" s="8"/>
      <c r="N177" s="1"/>
      <c r="O177" s="1"/>
    </row>
    <row r="178" spans="1:15">
      <c r="A178" s="1"/>
      <c r="B178" s="20">
        <v>515000</v>
      </c>
      <c r="C178" s="21">
        <v>518000</v>
      </c>
      <c r="D178" s="46">
        <v>32350</v>
      </c>
      <c r="E178" s="46">
        <v>25880</v>
      </c>
      <c r="F178" s="46">
        <v>19590</v>
      </c>
      <c r="G178" s="46">
        <v>16370</v>
      </c>
      <c r="H178" s="46">
        <v>13130</v>
      </c>
      <c r="I178" s="46">
        <v>9890</v>
      </c>
      <c r="J178" s="46">
        <v>7480</v>
      </c>
      <c r="K178" s="46">
        <v>5860</v>
      </c>
      <c r="L178" s="47">
        <v>151900</v>
      </c>
      <c r="M178" s="8"/>
      <c r="N178" s="1"/>
      <c r="O178" s="1"/>
    </row>
    <row r="179" spans="1:15">
      <c r="A179" s="1"/>
      <c r="B179" s="20">
        <v>518000</v>
      </c>
      <c r="C179" s="21">
        <v>521000</v>
      </c>
      <c r="D179" s="46">
        <v>32840</v>
      </c>
      <c r="E179" s="46">
        <v>26370</v>
      </c>
      <c r="F179" s="46">
        <v>19900</v>
      </c>
      <c r="G179" s="46">
        <v>16610</v>
      </c>
      <c r="H179" s="46">
        <v>13380</v>
      </c>
      <c r="I179" s="46">
        <v>10140</v>
      </c>
      <c r="J179" s="46">
        <v>7610</v>
      </c>
      <c r="K179" s="46">
        <v>5980</v>
      </c>
      <c r="L179" s="47">
        <v>153700</v>
      </c>
      <c r="M179" s="8"/>
      <c r="N179" s="1"/>
      <c r="O179" s="1"/>
    </row>
    <row r="180" spans="1:15">
      <c r="A180" s="1"/>
      <c r="B180" s="20">
        <v>521000</v>
      </c>
      <c r="C180" s="21">
        <v>524000</v>
      </c>
      <c r="D180" s="46">
        <v>33330</v>
      </c>
      <c r="E180" s="46">
        <v>26860</v>
      </c>
      <c r="F180" s="46">
        <v>20390</v>
      </c>
      <c r="G180" s="46">
        <v>16860</v>
      </c>
      <c r="H180" s="46">
        <v>13620</v>
      </c>
      <c r="I180" s="46">
        <v>10380</v>
      </c>
      <c r="J180" s="46">
        <v>7730</v>
      </c>
      <c r="K180" s="46">
        <v>6110</v>
      </c>
      <c r="L180" s="47">
        <v>155400</v>
      </c>
      <c r="M180" s="8"/>
      <c r="N180" s="1"/>
      <c r="O180" s="1"/>
    </row>
    <row r="181" spans="1:15">
      <c r="A181" s="1"/>
      <c r="B181" s="20">
        <v>524000</v>
      </c>
      <c r="C181" s="21">
        <v>527000</v>
      </c>
      <c r="D181" s="46">
        <v>33820</v>
      </c>
      <c r="E181" s="46">
        <v>27350</v>
      </c>
      <c r="F181" s="46">
        <v>20880</v>
      </c>
      <c r="G181" s="46">
        <v>17100</v>
      </c>
      <c r="H181" s="46">
        <v>13870</v>
      </c>
      <c r="I181" s="46">
        <v>10630</v>
      </c>
      <c r="J181" s="46">
        <v>7850</v>
      </c>
      <c r="K181" s="46">
        <v>6230</v>
      </c>
      <c r="L181" s="47">
        <v>157000</v>
      </c>
      <c r="M181" s="8"/>
      <c r="N181" s="1"/>
      <c r="O181" s="1"/>
    </row>
    <row r="182" spans="1:15">
      <c r="A182" s="1"/>
      <c r="B182" s="20">
        <v>527000</v>
      </c>
      <c r="C182" s="21">
        <v>530000</v>
      </c>
      <c r="D182" s="46">
        <v>34310</v>
      </c>
      <c r="E182" s="46">
        <v>27840</v>
      </c>
      <c r="F182" s="46">
        <v>21370</v>
      </c>
      <c r="G182" s="46">
        <v>17350</v>
      </c>
      <c r="H182" s="46">
        <v>14110</v>
      </c>
      <c r="I182" s="46">
        <v>10870</v>
      </c>
      <c r="J182" s="46">
        <v>7970</v>
      </c>
      <c r="K182" s="46">
        <v>6350</v>
      </c>
      <c r="L182" s="47">
        <v>158800</v>
      </c>
      <c r="M182" s="8"/>
      <c r="N182" s="1"/>
      <c r="O182" s="1"/>
    </row>
    <row r="183" spans="1:15">
      <c r="A183" s="1"/>
      <c r="B183" s="20">
        <v>530000</v>
      </c>
      <c r="C183" s="21">
        <v>533000</v>
      </c>
      <c r="D183" s="46">
        <v>34800</v>
      </c>
      <c r="E183" s="46">
        <v>28330</v>
      </c>
      <c r="F183" s="46">
        <v>21860</v>
      </c>
      <c r="G183" s="46">
        <v>17590</v>
      </c>
      <c r="H183" s="46">
        <v>14360</v>
      </c>
      <c r="I183" s="46">
        <v>11120</v>
      </c>
      <c r="J183" s="46">
        <v>8100</v>
      </c>
      <c r="K183" s="46">
        <v>6470</v>
      </c>
      <c r="L183" s="47">
        <v>160300</v>
      </c>
      <c r="M183" s="8"/>
      <c r="N183" s="1"/>
      <c r="O183" s="1"/>
    </row>
    <row r="184" spans="1:15">
      <c r="A184" s="1"/>
      <c r="B184" s="20">
        <v>533000</v>
      </c>
      <c r="C184" s="21">
        <v>536000</v>
      </c>
      <c r="D184" s="46">
        <v>35290</v>
      </c>
      <c r="E184" s="46">
        <v>28820</v>
      </c>
      <c r="F184" s="46">
        <v>22350</v>
      </c>
      <c r="G184" s="46">
        <v>17840</v>
      </c>
      <c r="H184" s="46">
        <v>14600</v>
      </c>
      <c r="I184" s="46">
        <v>11360</v>
      </c>
      <c r="J184" s="46">
        <v>8220</v>
      </c>
      <c r="K184" s="46">
        <v>6600</v>
      </c>
      <c r="L184" s="47">
        <v>161900</v>
      </c>
      <c r="M184" s="8"/>
      <c r="N184" s="1"/>
      <c r="O184" s="1"/>
    </row>
    <row r="185" spans="1:15">
      <c r="A185" s="1"/>
      <c r="B185" s="20">
        <v>536000</v>
      </c>
      <c r="C185" s="21">
        <v>539000</v>
      </c>
      <c r="D185" s="46">
        <v>35780</v>
      </c>
      <c r="E185" s="46">
        <v>29310</v>
      </c>
      <c r="F185" s="46">
        <v>22840</v>
      </c>
      <c r="G185" s="46">
        <v>18080</v>
      </c>
      <c r="H185" s="46">
        <v>14850</v>
      </c>
      <c r="I185" s="46">
        <v>11610</v>
      </c>
      <c r="J185" s="46">
        <v>8380</v>
      </c>
      <c r="K185" s="46">
        <v>6720</v>
      </c>
      <c r="L185" s="47">
        <v>163500</v>
      </c>
      <c r="M185" s="8"/>
      <c r="N185" s="1"/>
      <c r="O185" s="1"/>
    </row>
    <row r="186" spans="1:15">
      <c r="A186" s="1"/>
      <c r="B186" s="20">
        <v>539000</v>
      </c>
      <c r="C186" s="21">
        <v>542000</v>
      </c>
      <c r="D186" s="46">
        <v>36270</v>
      </c>
      <c r="E186" s="46">
        <v>29800</v>
      </c>
      <c r="F186" s="46">
        <v>23330</v>
      </c>
      <c r="G186" s="46">
        <v>18330</v>
      </c>
      <c r="H186" s="46">
        <v>15090</v>
      </c>
      <c r="I186" s="46">
        <v>11850</v>
      </c>
      <c r="J186" s="46">
        <v>8630</v>
      </c>
      <c r="K186" s="46">
        <v>6840</v>
      </c>
      <c r="L186" s="47">
        <v>165000</v>
      </c>
      <c r="M186" s="8"/>
      <c r="N186" s="1"/>
      <c r="O186" s="1"/>
    </row>
    <row r="187" spans="1:15">
      <c r="A187" s="1"/>
      <c r="B187" s="20">
        <v>542000</v>
      </c>
      <c r="C187" s="21">
        <v>545000</v>
      </c>
      <c r="D187" s="46">
        <v>36760</v>
      </c>
      <c r="E187" s="46">
        <v>30290</v>
      </c>
      <c r="F187" s="46">
        <v>23820</v>
      </c>
      <c r="G187" s="46">
        <v>18570</v>
      </c>
      <c r="H187" s="46">
        <v>15340</v>
      </c>
      <c r="I187" s="46">
        <v>12100</v>
      </c>
      <c r="J187" s="46">
        <v>8870</v>
      </c>
      <c r="K187" s="46">
        <v>6960</v>
      </c>
      <c r="L187" s="47">
        <v>166600</v>
      </c>
      <c r="M187" s="8"/>
      <c r="N187" s="1"/>
      <c r="O187" s="1"/>
    </row>
    <row r="188" spans="1:15">
      <c r="A188" s="1"/>
      <c r="B188" s="20">
        <v>545000</v>
      </c>
      <c r="C188" s="21">
        <v>548000</v>
      </c>
      <c r="D188" s="46">
        <v>37250</v>
      </c>
      <c r="E188" s="46">
        <v>30780</v>
      </c>
      <c r="F188" s="46">
        <v>24310</v>
      </c>
      <c r="G188" s="46">
        <v>18820</v>
      </c>
      <c r="H188" s="46">
        <v>15580</v>
      </c>
      <c r="I188" s="46">
        <v>12340</v>
      </c>
      <c r="J188" s="46">
        <v>9120</v>
      </c>
      <c r="K188" s="46">
        <v>7090</v>
      </c>
      <c r="L188" s="47">
        <v>168200</v>
      </c>
      <c r="M188" s="8"/>
      <c r="N188" s="1"/>
      <c r="O188" s="1"/>
    </row>
    <row r="189" spans="1:15">
      <c r="A189" s="1"/>
      <c r="B189" s="20">
        <v>548000</v>
      </c>
      <c r="C189" s="21">
        <v>551000</v>
      </c>
      <c r="D189" s="46">
        <v>37740</v>
      </c>
      <c r="E189" s="46">
        <v>31270</v>
      </c>
      <c r="F189" s="46">
        <v>24800</v>
      </c>
      <c r="G189" s="46">
        <v>19060</v>
      </c>
      <c r="H189" s="46">
        <v>15830</v>
      </c>
      <c r="I189" s="46">
        <v>12590</v>
      </c>
      <c r="J189" s="46">
        <v>9360</v>
      </c>
      <c r="K189" s="46">
        <v>7210</v>
      </c>
      <c r="L189" s="47">
        <v>169800</v>
      </c>
      <c r="M189" s="8"/>
      <c r="N189" s="1"/>
      <c r="O189" s="1"/>
    </row>
    <row r="190" spans="1:15">
      <c r="A190" s="1"/>
      <c r="B190" s="20">
        <v>551000</v>
      </c>
      <c r="C190" s="21">
        <v>554000</v>
      </c>
      <c r="D190" s="46">
        <v>38280</v>
      </c>
      <c r="E190" s="46">
        <v>31810</v>
      </c>
      <c r="F190" s="46">
        <v>25340</v>
      </c>
      <c r="G190" s="46">
        <v>19330</v>
      </c>
      <c r="H190" s="46">
        <v>16100</v>
      </c>
      <c r="I190" s="46">
        <v>12860</v>
      </c>
      <c r="J190" s="46">
        <v>9630</v>
      </c>
      <c r="K190" s="46">
        <v>7350</v>
      </c>
      <c r="L190" s="47">
        <v>171300</v>
      </c>
      <c r="M190" s="8"/>
      <c r="N190" s="1"/>
      <c r="O190" s="1"/>
    </row>
    <row r="191" spans="1:15">
      <c r="A191" s="1"/>
      <c r="B191" s="20">
        <v>554000</v>
      </c>
      <c r="C191" s="21">
        <v>557000</v>
      </c>
      <c r="D191" s="46">
        <v>38830</v>
      </c>
      <c r="E191" s="46">
        <v>32370</v>
      </c>
      <c r="F191" s="46">
        <v>25890</v>
      </c>
      <c r="G191" s="46">
        <v>19600</v>
      </c>
      <c r="H191" s="46">
        <v>16380</v>
      </c>
      <c r="I191" s="46">
        <v>13140</v>
      </c>
      <c r="J191" s="46">
        <v>9900</v>
      </c>
      <c r="K191" s="46">
        <v>7480</v>
      </c>
      <c r="L191" s="47">
        <v>173000</v>
      </c>
      <c r="M191" s="8"/>
      <c r="N191" s="1"/>
      <c r="O191" s="1"/>
    </row>
    <row r="192" spans="1:15">
      <c r="A192" s="1"/>
      <c r="B192" s="20">
        <v>557000</v>
      </c>
      <c r="C192" s="21">
        <v>560000</v>
      </c>
      <c r="D192" s="46">
        <v>39380</v>
      </c>
      <c r="E192" s="46">
        <v>32920</v>
      </c>
      <c r="F192" s="46">
        <v>26440</v>
      </c>
      <c r="G192" s="46">
        <v>19980</v>
      </c>
      <c r="H192" s="46">
        <v>16650</v>
      </c>
      <c r="I192" s="46">
        <v>13420</v>
      </c>
      <c r="J192" s="46">
        <v>10180</v>
      </c>
      <c r="K192" s="46">
        <v>7630</v>
      </c>
      <c r="L192" s="47">
        <v>174500</v>
      </c>
      <c r="M192" s="8"/>
      <c r="N192" s="1"/>
      <c r="O192" s="1"/>
    </row>
    <row r="193" spans="1:15">
      <c r="A193" s="1"/>
      <c r="B193" s="20">
        <v>560000</v>
      </c>
      <c r="C193" s="21">
        <v>563000</v>
      </c>
      <c r="D193" s="46">
        <v>39930</v>
      </c>
      <c r="E193" s="46">
        <v>33470</v>
      </c>
      <c r="F193" s="46">
        <v>27000</v>
      </c>
      <c r="G193" s="46">
        <v>20530</v>
      </c>
      <c r="H193" s="46">
        <v>16930</v>
      </c>
      <c r="I193" s="46">
        <v>13690</v>
      </c>
      <c r="J193" s="46">
        <v>10460</v>
      </c>
      <c r="K193" s="46">
        <v>7760</v>
      </c>
      <c r="L193" s="47">
        <v>175900</v>
      </c>
      <c r="M193" s="8"/>
      <c r="N193" s="1"/>
      <c r="O193" s="1"/>
    </row>
    <row r="194" spans="1:15">
      <c r="A194" s="1"/>
      <c r="B194" s="20">
        <v>563000</v>
      </c>
      <c r="C194" s="21">
        <v>566000</v>
      </c>
      <c r="D194" s="46">
        <v>40480</v>
      </c>
      <c r="E194" s="46">
        <v>34020</v>
      </c>
      <c r="F194" s="46">
        <v>27550</v>
      </c>
      <c r="G194" s="46">
        <v>21080</v>
      </c>
      <c r="H194" s="46">
        <v>17200</v>
      </c>
      <c r="I194" s="46">
        <v>13970</v>
      </c>
      <c r="J194" s="46">
        <v>10730</v>
      </c>
      <c r="K194" s="46">
        <v>7900</v>
      </c>
      <c r="L194" s="47">
        <v>177300</v>
      </c>
      <c r="M194" s="8"/>
      <c r="N194" s="1"/>
      <c r="O194" s="1"/>
    </row>
    <row r="195" spans="1:15">
      <c r="A195" s="1"/>
      <c r="B195" s="20">
        <v>566000</v>
      </c>
      <c r="C195" s="21">
        <v>569000</v>
      </c>
      <c r="D195" s="46">
        <v>41030</v>
      </c>
      <c r="E195" s="46">
        <v>34570</v>
      </c>
      <c r="F195" s="46">
        <v>28100</v>
      </c>
      <c r="G195" s="46">
        <v>21630</v>
      </c>
      <c r="H195" s="46">
        <v>17480</v>
      </c>
      <c r="I195" s="46">
        <v>14240</v>
      </c>
      <c r="J195" s="46">
        <v>11010</v>
      </c>
      <c r="K195" s="46">
        <v>8040</v>
      </c>
      <c r="L195" s="47">
        <v>178900</v>
      </c>
      <c r="M195" s="8"/>
      <c r="N195" s="1"/>
      <c r="O195" s="1"/>
    </row>
    <row r="196" spans="1:15">
      <c r="A196" s="1"/>
      <c r="B196" s="20">
        <v>569000</v>
      </c>
      <c r="C196" s="21">
        <v>572000</v>
      </c>
      <c r="D196" s="46">
        <v>41590</v>
      </c>
      <c r="E196" s="46">
        <v>35120</v>
      </c>
      <c r="F196" s="46">
        <v>28650</v>
      </c>
      <c r="G196" s="46">
        <v>22190</v>
      </c>
      <c r="H196" s="46">
        <v>17760</v>
      </c>
      <c r="I196" s="46">
        <v>14520</v>
      </c>
      <c r="J196" s="46">
        <v>11280</v>
      </c>
      <c r="K196" s="46">
        <v>8180</v>
      </c>
      <c r="L196" s="47">
        <v>180300</v>
      </c>
      <c r="M196" s="8"/>
      <c r="N196" s="1"/>
      <c r="O196" s="1"/>
    </row>
    <row r="197" spans="1:15">
      <c r="A197" s="1"/>
      <c r="B197" s="20">
        <v>572000</v>
      </c>
      <c r="C197" s="21">
        <v>575000</v>
      </c>
      <c r="D197" s="46">
        <v>42140</v>
      </c>
      <c r="E197" s="46">
        <v>35670</v>
      </c>
      <c r="F197" s="46">
        <v>29200</v>
      </c>
      <c r="G197" s="46">
        <v>22740</v>
      </c>
      <c r="H197" s="46">
        <v>18030</v>
      </c>
      <c r="I197" s="46">
        <v>14790</v>
      </c>
      <c r="J197" s="46">
        <v>11560</v>
      </c>
      <c r="K197" s="46">
        <v>8330</v>
      </c>
      <c r="L197" s="47">
        <v>181800</v>
      </c>
      <c r="M197" s="8"/>
      <c r="N197" s="1"/>
      <c r="O197" s="1"/>
    </row>
    <row r="198" spans="1:15">
      <c r="A198" s="1"/>
      <c r="B198" s="20">
        <v>575000</v>
      </c>
      <c r="C198" s="21">
        <v>578000</v>
      </c>
      <c r="D198" s="46">
        <v>42690</v>
      </c>
      <c r="E198" s="46">
        <v>36230</v>
      </c>
      <c r="F198" s="46">
        <v>29750</v>
      </c>
      <c r="G198" s="46">
        <v>23290</v>
      </c>
      <c r="H198" s="46">
        <v>18310</v>
      </c>
      <c r="I198" s="46">
        <v>15070</v>
      </c>
      <c r="J198" s="46">
        <v>11830</v>
      </c>
      <c r="K198" s="46">
        <v>8610</v>
      </c>
      <c r="L198" s="47">
        <v>183300</v>
      </c>
      <c r="M198" s="8"/>
      <c r="N198" s="1"/>
      <c r="O198" s="1"/>
    </row>
    <row r="199" spans="1:15">
      <c r="A199" s="1"/>
      <c r="B199" s="20">
        <v>578000</v>
      </c>
      <c r="C199" s="21">
        <v>581000</v>
      </c>
      <c r="D199" s="46">
        <v>43240</v>
      </c>
      <c r="E199" s="46">
        <v>36780</v>
      </c>
      <c r="F199" s="46">
        <v>30300</v>
      </c>
      <c r="G199" s="46">
        <v>23840</v>
      </c>
      <c r="H199" s="46">
        <v>18580</v>
      </c>
      <c r="I199" s="46">
        <v>15350</v>
      </c>
      <c r="J199" s="46">
        <v>12110</v>
      </c>
      <c r="K199" s="46">
        <v>8880</v>
      </c>
      <c r="L199" s="47">
        <v>184700</v>
      </c>
      <c r="M199" s="8"/>
      <c r="N199" s="1"/>
      <c r="O199" s="1"/>
    </row>
    <row r="200" spans="1:15">
      <c r="A200" s="1"/>
      <c r="B200" s="20">
        <v>581000</v>
      </c>
      <c r="C200" s="21">
        <v>584000</v>
      </c>
      <c r="D200" s="46">
        <v>43790</v>
      </c>
      <c r="E200" s="46">
        <v>37330</v>
      </c>
      <c r="F200" s="46">
        <v>30850</v>
      </c>
      <c r="G200" s="46">
        <v>24390</v>
      </c>
      <c r="H200" s="46">
        <v>18860</v>
      </c>
      <c r="I200" s="46">
        <v>15620</v>
      </c>
      <c r="J200" s="46">
        <v>12380</v>
      </c>
      <c r="K200" s="46">
        <v>9160</v>
      </c>
      <c r="L200" s="47">
        <v>186200</v>
      </c>
      <c r="M200" s="8"/>
      <c r="N200" s="1"/>
      <c r="O200" s="1"/>
    </row>
    <row r="201" spans="1:15">
      <c r="A201" s="1"/>
      <c r="B201" s="20">
        <v>584000</v>
      </c>
      <c r="C201" s="21">
        <v>587000</v>
      </c>
      <c r="D201" s="46">
        <v>44340</v>
      </c>
      <c r="E201" s="46">
        <v>37880</v>
      </c>
      <c r="F201" s="46">
        <v>31410</v>
      </c>
      <c r="G201" s="46">
        <v>24940</v>
      </c>
      <c r="H201" s="46">
        <v>19130</v>
      </c>
      <c r="I201" s="46">
        <v>15900</v>
      </c>
      <c r="J201" s="46">
        <v>12660</v>
      </c>
      <c r="K201" s="46">
        <v>9430</v>
      </c>
      <c r="L201" s="47">
        <v>187700</v>
      </c>
      <c r="M201" s="8"/>
      <c r="N201" s="1"/>
      <c r="O201" s="1"/>
    </row>
    <row r="202" spans="1:15">
      <c r="A202" s="1"/>
      <c r="B202" s="20">
        <v>587000</v>
      </c>
      <c r="C202" s="21">
        <v>590000</v>
      </c>
      <c r="D202" s="46">
        <v>44890</v>
      </c>
      <c r="E202" s="46">
        <v>38430</v>
      </c>
      <c r="F202" s="46">
        <v>31960</v>
      </c>
      <c r="G202" s="46">
        <v>25490</v>
      </c>
      <c r="H202" s="46">
        <v>19410</v>
      </c>
      <c r="I202" s="46">
        <v>16170</v>
      </c>
      <c r="J202" s="46">
        <v>12940</v>
      </c>
      <c r="K202" s="46">
        <v>9710</v>
      </c>
      <c r="L202" s="47">
        <v>189200</v>
      </c>
      <c r="M202" s="8"/>
      <c r="N202" s="1"/>
      <c r="O202" s="1"/>
    </row>
    <row r="203" spans="1:15">
      <c r="A203" s="1"/>
      <c r="B203" s="20">
        <v>590000</v>
      </c>
      <c r="C203" s="21">
        <v>593000</v>
      </c>
      <c r="D203" s="46">
        <v>45440</v>
      </c>
      <c r="E203" s="46">
        <v>38980</v>
      </c>
      <c r="F203" s="46">
        <v>32510</v>
      </c>
      <c r="G203" s="46">
        <v>26050</v>
      </c>
      <c r="H203" s="46">
        <v>19680</v>
      </c>
      <c r="I203" s="46">
        <v>16450</v>
      </c>
      <c r="J203" s="46">
        <v>13210</v>
      </c>
      <c r="K203" s="46">
        <v>9990</v>
      </c>
      <c r="L203" s="47">
        <v>190600</v>
      </c>
      <c r="M203" s="8"/>
      <c r="N203" s="1"/>
      <c r="O203" s="1"/>
    </row>
    <row r="204" spans="1:15">
      <c r="A204" s="1"/>
      <c r="B204" s="20">
        <v>593000</v>
      </c>
      <c r="C204" s="21">
        <v>596000</v>
      </c>
      <c r="D204" s="46">
        <v>46000</v>
      </c>
      <c r="E204" s="46">
        <v>39530</v>
      </c>
      <c r="F204" s="46">
        <v>33060</v>
      </c>
      <c r="G204" s="46">
        <v>26600</v>
      </c>
      <c r="H204" s="46">
        <v>20130</v>
      </c>
      <c r="I204" s="46">
        <v>16720</v>
      </c>
      <c r="J204" s="46">
        <v>13490</v>
      </c>
      <c r="K204" s="46">
        <v>10260</v>
      </c>
      <c r="L204" s="47">
        <v>192100</v>
      </c>
      <c r="M204" s="8"/>
      <c r="N204" s="1"/>
      <c r="O204" s="1"/>
    </row>
    <row r="205" spans="1:15">
      <c r="A205" s="1"/>
      <c r="B205" s="20">
        <v>596000</v>
      </c>
      <c r="C205" s="21">
        <v>599000</v>
      </c>
      <c r="D205" s="46">
        <v>46550</v>
      </c>
      <c r="E205" s="46">
        <v>40080</v>
      </c>
      <c r="F205" s="46">
        <v>33610</v>
      </c>
      <c r="G205" s="46">
        <v>27150</v>
      </c>
      <c r="H205" s="46">
        <v>20690</v>
      </c>
      <c r="I205" s="46">
        <v>17000</v>
      </c>
      <c r="J205" s="46">
        <v>13760</v>
      </c>
      <c r="K205" s="46">
        <v>10540</v>
      </c>
      <c r="L205" s="47">
        <v>193600</v>
      </c>
      <c r="M205" s="8"/>
      <c r="N205" s="1"/>
      <c r="O205" s="1"/>
    </row>
    <row r="206" spans="1:15">
      <c r="A206" s="1"/>
      <c r="B206" s="20">
        <v>599000</v>
      </c>
      <c r="C206" s="21">
        <v>602000</v>
      </c>
      <c r="D206" s="46">
        <v>47100</v>
      </c>
      <c r="E206" s="46">
        <v>40640</v>
      </c>
      <c r="F206" s="46">
        <v>34160</v>
      </c>
      <c r="G206" s="46">
        <v>27700</v>
      </c>
      <c r="H206" s="46">
        <v>21240</v>
      </c>
      <c r="I206" s="46">
        <v>17280</v>
      </c>
      <c r="J206" s="46">
        <v>14040</v>
      </c>
      <c r="K206" s="46">
        <v>10810</v>
      </c>
      <c r="L206" s="47">
        <v>195000</v>
      </c>
      <c r="M206" s="8"/>
      <c r="N206" s="1"/>
      <c r="O206" s="1"/>
    </row>
    <row r="207" spans="1:15">
      <c r="A207" s="1"/>
      <c r="B207" s="20">
        <v>602000</v>
      </c>
      <c r="C207" s="21">
        <v>605000</v>
      </c>
      <c r="D207" s="46">
        <v>47650</v>
      </c>
      <c r="E207" s="46">
        <v>41190</v>
      </c>
      <c r="F207" s="46">
        <v>34710</v>
      </c>
      <c r="G207" s="46">
        <v>28250</v>
      </c>
      <c r="H207" s="46">
        <v>21790</v>
      </c>
      <c r="I207" s="46">
        <v>17550</v>
      </c>
      <c r="J207" s="46">
        <v>14310</v>
      </c>
      <c r="K207" s="46">
        <v>11090</v>
      </c>
      <c r="L207" s="47">
        <v>196500</v>
      </c>
      <c r="M207" s="8"/>
      <c r="N207" s="1"/>
      <c r="O207" s="1"/>
    </row>
    <row r="208" spans="1:15">
      <c r="A208" s="1"/>
      <c r="B208" s="20">
        <v>605000</v>
      </c>
      <c r="C208" s="21">
        <v>608000</v>
      </c>
      <c r="D208" s="46">
        <v>48200</v>
      </c>
      <c r="E208" s="46">
        <v>41740</v>
      </c>
      <c r="F208" s="46">
        <v>35270</v>
      </c>
      <c r="G208" s="46">
        <v>28800</v>
      </c>
      <c r="H208" s="46">
        <v>22340</v>
      </c>
      <c r="I208" s="46">
        <v>17830</v>
      </c>
      <c r="J208" s="46">
        <v>14590</v>
      </c>
      <c r="K208" s="46">
        <v>11360</v>
      </c>
      <c r="L208" s="47">
        <v>198000</v>
      </c>
      <c r="M208" s="8"/>
      <c r="N208" s="1"/>
      <c r="O208" s="1"/>
    </row>
    <row r="209" spans="1:15">
      <c r="A209" s="1"/>
      <c r="B209" s="20">
        <v>608000</v>
      </c>
      <c r="C209" s="21">
        <v>611000</v>
      </c>
      <c r="D209" s="46">
        <v>48750</v>
      </c>
      <c r="E209" s="46">
        <v>42290</v>
      </c>
      <c r="F209" s="46">
        <v>35820</v>
      </c>
      <c r="G209" s="46">
        <v>29350</v>
      </c>
      <c r="H209" s="46">
        <v>22890</v>
      </c>
      <c r="I209" s="46">
        <v>18100</v>
      </c>
      <c r="J209" s="46">
        <v>14870</v>
      </c>
      <c r="K209" s="46">
        <v>11640</v>
      </c>
      <c r="L209" s="47">
        <v>199400</v>
      </c>
      <c r="M209" s="8"/>
      <c r="N209" s="1"/>
      <c r="O209" s="1"/>
    </row>
    <row r="210" spans="1:15">
      <c r="A210" s="1"/>
      <c r="B210" s="20">
        <v>611000</v>
      </c>
      <c r="C210" s="21">
        <v>614000</v>
      </c>
      <c r="D210" s="46">
        <v>49300</v>
      </c>
      <c r="E210" s="46">
        <v>42840</v>
      </c>
      <c r="F210" s="46">
        <v>36370</v>
      </c>
      <c r="G210" s="46">
        <v>29910</v>
      </c>
      <c r="H210" s="46">
        <v>23440</v>
      </c>
      <c r="I210" s="46">
        <v>18380</v>
      </c>
      <c r="J210" s="46">
        <v>15140</v>
      </c>
      <c r="K210" s="46">
        <v>11920</v>
      </c>
      <c r="L210" s="47">
        <v>200900</v>
      </c>
      <c r="M210" s="8"/>
      <c r="N210" s="1"/>
      <c r="O210" s="1"/>
    </row>
    <row r="211" spans="1:15">
      <c r="A211" s="1"/>
      <c r="B211" s="20">
        <v>614000</v>
      </c>
      <c r="C211" s="21">
        <v>617000</v>
      </c>
      <c r="D211" s="46">
        <v>49860</v>
      </c>
      <c r="E211" s="46">
        <v>43390</v>
      </c>
      <c r="F211" s="46">
        <v>36920</v>
      </c>
      <c r="G211" s="46">
        <v>30460</v>
      </c>
      <c r="H211" s="46">
        <v>23990</v>
      </c>
      <c r="I211" s="46">
        <v>18650</v>
      </c>
      <c r="J211" s="46">
        <v>15420</v>
      </c>
      <c r="K211" s="46">
        <v>12190</v>
      </c>
      <c r="L211" s="47">
        <v>202400</v>
      </c>
      <c r="M211" s="8"/>
      <c r="N211" s="1"/>
      <c r="O211" s="1"/>
    </row>
    <row r="212" spans="1:15">
      <c r="A212" s="1"/>
      <c r="B212" s="20">
        <v>617000</v>
      </c>
      <c r="C212" s="21">
        <v>620000</v>
      </c>
      <c r="D212" s="46">
        <v>50410</v>
      </c>
      <c r="E212" s="46">
        <v>43940</v>
      </c>
      <c r="F212" s="46">
        <v>37470</v>
      </c>
      <c r="G212" s="46">
        <v>31010</v>
      </c>
      <c r="H212" s="46">
        <v>24540</v>
      </c>
      <c r="I212" s="46">
        <v>18930</v>
      </c>
      <c r="J212" s="46">
        <v>15690</v>
      </c>
      <c r="K212" s="46">
        <v>12470</v>
      </c>
      <c r="L212" s="47">
        <v>203900</v>
      </c>
      <c r="M212" s="8"/>
      <c r="N212" s="1"/>
      <c r="O212" s="1"/>
    </row>
    <row r="213" spans="1:15">
      <c r="A213" s="1"/>
      <c r="B213" s="20">
        <v>620000</v>
      </c>
      <c r="C213" s="21">
        <v>623000</v>
      </c>
      <c r="D213" s="46">
        <v>50960</v>
      </c>
      <c r="E213" s="46">
        <v>44500</v>
      </c>
      <c r="F213" s="46">
        <v>38020</v>
      </c>
      <c r="G213" s="46">
        <v>31560</v>
      </c>
      <c r="H213" s="46">
        <v>25100</v>
      </c>
      <c r="I213" s="46">
        <v>19210</v>
      </c>
      <c r="J213" s="46">
        <v>15970</v>
      </c>
      <c r="K213" s="46">
        <v>12740</v>
      </c>
      <c r="L213" s="47">
        <v>205300</v>
      </c>
      <c r="M213" s="8"/>
      <c r="N213" s="1"/>
      <c r="O213" s="1"/>
    </row>
    <row r="214" spans="1:15">
      <c r="A214" s="1"/>
      <c r="B214" s="20">
        <v>623000</v>
      </c>
      <c r="C214" s="21">
        <v>626000</v>
      </c>
      <c r="D214" s="46">
        <v>51510</v>
      </c>
      <c r="E214" s="46">
        <v>45050</v>
      </c>
      <c r="F214" s="46">
        <v>38570</v>
      </c>
      <c r="G214" s="46">
        <v>32110</v>
      </c>
      <c r="H214" s="46">
        <v>25650</v>
      </c>
      <c r="I214" s="46">
        <v>19480</v>
      </c>
      <c r="J214" s="46">
        <v>16240</v>
      </c>
      <c r="K214" s="46">
        <v>13020</v>
      </c>
      <c r="L214" s="47">
        <v>206800</v>
      </c>
      <c r="M214" s="8"/>
      <c r="N214" s="1"/>
      <c r="O214" s="1"/>
    </row>
    <row r="215" spans="1:15">
      <c r="A215" s="1"/>
      <c r="B215" s="20">
        <v>626000</v>
      </c>
      <c r="C215" s="21">
        <v>629000</v>
      </c>
      <c r="D215" s="46">
        <v>52060</v>
      </c>
      <c r="E215" s="46">
        <v>45600</v>
      </c>
      <c r="F215" s="46">
        <v>39120</v>
      </c>
      <c r="G215" s="46">
        <v>32660</v>
      </c>
      <c r="H215" s="46">
        <v>26200</v>
      </c>
      <c r="I215" s="46">
        <v>19760</v>
      </c>
      <c r="J215" s="46">
        <v>16520</v>
      </c>
      <c r="K215" s="46">
        <v>13290</v>
      </c>
      <c r="L215" s="47">
        <v>208300</v>
      </c>
      <c r="M215" s="8"/>
      <c r="N215" s="1"/>
      <c r="O215" s="1"/>
    </row>
    <row r="216" spans="1:15">
      <c r="A216" s="1"/>
      <c r="B216" s="20">
        <v>629000</v>
      </c>
      <c r="C216" s="21">
        <v>632000</v>
      </c>
      <c r="D216" s="46">
        <v>52610</v>
      </c>
      <c r="E216" s="46">
        <v>46150</v>
      </c>
      <c r="F216" s="46">
        <v>39680</v>
      </c>
      <c r="G216" s="46">
        <v>33210</v>
      </c>
      <c r="H216" s="46">
        <v>26750</v>
      </c>
      <c r="I216" s="46">
        <v>20280</v>
      </c>
      <c r="J216" s="46">
        <v>16800</v>
      </c>
      <c r="K216" s="46">
        <v>13570</v>
      </c>
      <c r="L216" s="47">
        <v>209700</v>
      </c>
      <c r="M216" s="8"/>
      <c r="N216" s="1"/>
      <c r="O216" s="1"/>
    </row>
    <row r="217" spans="1:15">
      <c r="A217" s="1"/>
      <c r="B217" s="20">
        <v>632000</v>
      </c>
      <c r="C217" s="21">
        <v>635000</v>
      </c>
      <c r="D217" s="46">
        <v>53160</v>
      </c>
      <c r="E217" s="46">
        <v>46700</v>
      </c>
      <c r="F217" s="46">
        <v>40230</v>
      </c>
      <c r="G217" s="46">
        <v>33760</v>
      </c>
      <c r="H217" s="46">
        <v>27300</v>
      </c>
      <c r="I217" s="46">
        <v>20830</v>
      </c>
      <c r="J217" s="46">
        <v>17070</v>
      </c>
      <c r="K217" s="46">
        <v>13840</v>
      </c>
      <c r="L217" s="47">
        <v>211200</v>
      </c>
      <c r="M217" s="8"/>
      <c r="N217" s="1"/>
      <c r="O217" s="1"/>
    </row>
    <row r="218" spans="1:15">
      <c r="A218" s="1"/>
      <c r="B218" s="20">
        <v>635000</v>
      </c>
      <c r="C218" s="21">
        <v>638000</v>
      </c>
      <c r="D218" s="46">
        <v>53710</v>
      </c>
      <c r="E218" s="46">
        <v>47250</v>
      </c>
      <c r="F218" s="46">
        <v>40780</v>
      </c>
      <c r="G218" s="46">
        <v>34320</v>
      </c>
      <c r="H218" s="46">
        <v>27850</v>
      </c>
      <c r="I218" s="46">
        <v>21380</v>
      </c>
      <c r="J218" s="46">
        <v>17350</v>
      </c>
      <c r="K218" s="46">
        <v>14120</v>
      </c>
      <c r="L218" s="47">
        <v>212700</v>
      </c>
      <c r="M218" s="8"/>
      <c r="N218" s="1"/>
      <c r="O218" s="1"/>
    </row>
    <row r="219" spans="1:15">
      <c r="A219" s="1"/>
      <c r="B219" s="20">
        <v>638000</v>
      </c>
      <c r="C219" s="21">
        <v>641000</v>
      </c>
      <c r="D219" s="46">
        <v>54270</v>
      </c>
      <c r="E219" s="46">
        <v>47800</v>
      </c>
      <c r="F219" s="46">
        <v>41330</v>
      </c>
      <c r="G219" s="46">
        <v>34870</v>
      </c>
      <c r="H219" s="46">
        <v>28400</v>
      </c>
      <c r="I219" s="46">
        <v>21930</v>
      </c>
      <c r="J219" s="46">
        <v>17620</v>
      </c>
      <c r="K219" s="46">
        <v>14400</v>
      </c>
      <c r="L219" s="47">
        <v>214100</v>
      </c>
      <c r="M219" s="8"/>
      <c r="N219" s="1"/>
      <c r="O219" s="1"/>
    </row>
    <row r="220" spans="1:15">
      <c r="A220" s="1"/>
      <c r="B220" s="20">
        <v>641000</v>
      </c>
      <c r="C220" s="21">
        <v>644000</v>
      </c>
      <c r="D220" s="46">
        <v>54820</v>
      </c>
      <c r="E220" s="46">
        <v>48350</v>
      </c>
      <c r="F220" s="46">
        <v>41880</v>
      </c>
      <c r="G220" s="46">
        <v>35420</v>
      </c>
      <c r="H220" s="46">
        <v>28960</v>
      </c>
      <c r="I220" s="46">
        <v>22480</v>
      </c>
      <c r="J220" s="46">
        <v>17900</v>
      </c>
      <c r="K220" s="46">
        <v>14670</v>
      </c>
      <c r="L220" s="47">
        <v>215600</v>
      </c>
      <c r="M220" s="8"/>
      <c r="N220" s="1"/>
      <c r="O220" s="1"/>
    </row>
    <row r="221" spans="1:15">
      <c r="A221" s="1"/>
      <c r="B221" s="20">
        <v>644000</v>
      </c>
      <c r="C221" s="21">
        <v>647000</v>
      </c>
      <c r="D221" s="46">
        <v>55370</v>
      </c>
      <c r="E221" s="46">
        <v>48910</v>
      </c>
      <c r="F221" s="46">
        <v>42430</v>
      </c>
      <c r="G221" s="46">
        <v>35970</v>
      </c>
      <c r="H221" s="46">
        <v>29510</v>
      </c>
      <c r="I221" s="46">
        <v>23030</v>
      </c>
      <c r="J221" s="46">
        <v>18170</v>
      </c>
      <c r="K221" s="46">
        <v>14950</v>
      </c>
      <c r="L221" s="47">
        <v>217000</v>
      </c>
      <c r="M221" s="8"/>
      <c r="N221" s="1"/>
      <c r="O221" s="1"/>
    </row>
    <row r="222" spans="1:15">
      <c r="A222" s="1"/>
      <c r="B222" s="20">
        <v>647000</v>
      </c>
      <c r="C222" s="21">
        <v>650000</v>
      </c>
      <c r="D222" s="46">
        <v>55920</v>
      </c>
      <c r="E222" s="46">
        <v>49460</v>
      </c>
      <c r="F222" s="46">
        <v>42980</v>
      </c>
      <c r="G222" s="46">
        <v>36520</v>
      </c>
      <c r="H222" s="46">
        <v>30060</v>
      </c>
      <c r="I222" s="46">
        <v>23590</v>
      </c>
      <c r="J222" s="46">
        <v>18450</v>
      </c>
      <c r="K222" s="46">
        <v>15220</v>
      </c>
      <c r="L222" s="47">
        <v>218000</v>
      </c>
      <c r="M222" s="8"/>
      <c r="N222" s="1"/>
      <c r="O222" s="1"/>
    </row>
    <row r="223" spans="1:15">
      <c r="A223" s="1"/>
      <c r="B223" s="20">
        <v>650000</v>
      </c>
      <c r="C223" s="21">
        <v>653000</v>
      </c>
      <c r="D223" s="46">
        <v>56470</v>
      </c>
      <c r="E223" s="46">
        <v>50010</v>
      </c>
      <c r="F223" s="46">
        <v>43540</v>
      </c>
      <c r="G223" s="46">
        <v>37070</v>
      </c>
      <c r="H223" s="46">
        <v>30610</v>
      </c>
      <c r="I223" s="46">
        <v>24140</v>
      </c>
      <c r="J223" s="46">
        <v>18730</v>
      </c>
      <c r="K223" s="46">
        <v>15500</v>
      </c>
      <c r="L223" s="47">
        <v>219000</v>
      </c>
      <c r="M223" s="8"/>
      <c r="N223" s="1"/>
      <c r="O223" s="1"/>
    </row>
    <row r="224" spans="1:15">
      <c r="A224" s="1"/>
      <c r="B224" s="20">
        <v>653000</v>
      </c>
      <c r="C224" s="21">
        <v>656000</v>
      </c>
      <c r="D224" s="46">
        <v>57020</v>
      </c>
      <c r="E224" s="46">
        <v>50560</v>
      </c>
      <c r="F224" s="46">
        <v>44090</v>
      </c>
      <c r="G224" s="46">
        <v>37620</v>
      </c>
      <c r="H224" s="46">
        <v>31160</v>
      </c>
      <c r="I224" s="46">
        <v>24690</v>
      </c>
      <c r="J224" s="46">
        <v>19000</v>
      </c>
      <c r="K224" s="46">
        <v>15770</v>
      </c>
      <c r="L224" s="47">
        <v>220000</v>
      </c>
      <c r="M224" s="8"/>
      <c r="N224" s="1"/>
      <c r="O224" s="1"/>
    </row>
    <row r="225" spans="1:15">
      <c r="A225" s="1"/>
      <c r="B225" s="20">
        <v>656000</v>
      </c>
      <c r="C225" s="21">
        <v>659000</v>
      </c>
      <c r="D225" s="46">
        <v>57570</v>
      </c>
      <c r="E225" s="46">
        <v>51110</v>
      </c>
      <c r="F225" s="46">
        <v>44640</v>
      </c>
      <c r="G225" s="46">
        <v>38180</v>
      </c>
      <c r="H225" s="46">
        <v>31710</v>
      </c>
      <c r="I225" s="46">
        <v>25240</v>
      </c>
      <c r="J225" s="46">
        <v>19280</v>
      </c>
      <c r="K225" s="46">
        <v>16050</v>
      </c>
      <c r="L225" s="47">
        <v>221000</v>
      </c>
      <c r="M225" s="8"/>
      <c r="N225" s="1"/>
      <c r="O225" s="1"/>
    </row>
    <row r="226" spans="1:15">
      <c r="A226" s="1"/>
      <c r="B226" s="20">
        <v>659000</v>
      </c>
      <c r="C226" s="21">
        <v>662000</v>
      </c>
      <c r="D226" s="46">
        <v>58130</v>
      </c>
      <c r="E226" s="46">
        <v>51660</v>
      </c>
      <c r="F226" s="46">
        <v>45190</v>
      </c>
      <c r="G226" s="46">
        <v>38730</v>
      </c>
      <c r="H226" s="46">
        <v>32260</v>
      </c>
      <c r="I226" s="46">
        <v>25790</v>
      </c>
      <c r="J226" s="46">
        <v>19550</v>
      </c>
      <c r="K226" s="46">
        <v>16330</v>
      </c>
      <c r="L226" s="47">
        <v>222100</v>
      </c>
      <c r="M226" s="8"/>
      <c r="N226" s="1"/>
      <c r="O226" s="1"/>
    </row>
    <row r="227" spans="1:15">
      <c r="A227" s="1"/>
      <c r="B227" s="20">
        <v>662000</v>
      </c>
      <c r="C227" s="21">
        <v>665000</v>
      </c>
      <c r="D227" s="46">
        <v>58680</v>
      </c>
      <c r="E227" s="46">
        <v>52210</v>
      </c>
      <c r="F227" s="46">
        <v>45740</v>
      </c>
      <c r="G227" s="46">
        <v>39280</v>
      </c>
      <c r="H227" s="46">
        <v>32810</v>
      </c>
      <c r="I227" s="46">
        <v>26340</v>
      </c>
      <c r="J227" s="46">
        <v>19880</v>
      </c>
      <c r="K227" s="46">
        <v>16600</v>
      </c>
      <c r="L227" s="47">
        <v>223100</v>
      </c>
      <c r="M227" s="8"/>
      <c r="N227" s="1"/>
      <c r="O227" s="1"/>
    </row>
    <row r="228" spans="1:15">
      <c r="A228" s="1"/>
      <c r="B228" s="20">
        <v>665000</v>
      </c>
      <c r="C228" s="21">
        <v>668000</v>
      </c>
      <c r="D228" s="46">
        <v>59230</v>
      </c>
      <c r="E228" s="46">
        <v>52770</v>
      </c>
      <c r="F228" s="46">
        <v>46290</v>
      </c>
      <c r="G228" s="46">
        <v>39830</v>
      </c>
      <c r="H228" s="46">
        <v>33370</v>
      </c>
      <c r="I228" s="46">
        <v>26890</v>
      </c>
      <c r="J228" s="46">
        <v>20430</v>
      </c>
      <c r="K228" s="46">
        <v>16880</v>
      </c>
      <c r="L228" s="47">
        <v>224100</v>
      </c>
      <c r="M228" s="8"/>
      <c r="N228" s="1"/>
      <c r="O228" s="1"/>
    </row>
    <row r="229" spans="1:15">
      <c r="A229" s="1"/>
      <c r="B229" s="20">
        <v>668000</v>
      </c>
      <c r="C229" s="21">
        <v>671000</v>
      </c>
      <c r="D229" s="46">
        <v>59780</v>
      </c>
      <c r="E229" s="46">
        <v>53320</v>
      </c>
      <c r="F229" s="46">
        <v>46840</v>
      </c>
      <c r="G229" s="46">
        <v>40380</v>
      </c>
      <c r="H229" s="46">
        <v>33920</v>
      </c>
      <c r="I229" s="46">
        <v>27440</v>
      </c>
      <c r="J229" s="46">
        <v>20980</v>
      </c>
      <c r="K229" s="46">
        <v>17150</v>
      </c>
      <c r="L229" s="47">
        <v>225000</v>
      </c>
      <c r="M229" s="8"/>
      <c r="N229" s="1"/>
      <c r="O229" s="1"/>
    </row>
    <row r="230" spans="1:15">
      <c r="A230" s="1"/>
      <c r="B230" s="20">
        <v>671000</v>
      </c>
      <c r="C230" s="21">
        <v>674000</v>
      </c>
      <c r="D230" s="46">
        <v>60330</v>
      </c>
      <c r="E230" s="46">
        <v>53870</v>
      </c>
      <c r="F230" s="46">
        <v>47390</v>
      </c>
      <c r="G230" s="46">
        <v>40930</v>
      </c>
      <c r="H230" s="46">
        <v>34470</v>
      </c>
      <c r="I230" s="46">
        <v>28000</v>
      </c>
      <c r="J230" s="46">
        <v>21530</v>
      </c>
      <c r="K230" s="46">
        <v>17430</v>
      </c>
      <c r="L230" s="47">
        <v>226000</v>
      </c>
      <c r="M230" s="8"/>
      <c r="N230" s="1"/>
      <c r="O230" s="1"/>
    </row>
    <row r="231" spans="1:15">
      <c r="A231" s="1"/>
      <c r="B231" s="20">
        <v>674000</v>
      </c>
      <c r="C231" s="21">
        <v>677000</v>
      </c>
      <c r="D231" s="46">
        <v>60880</v>
      </c>
      <c r="E231" s="46">
        <v>54420</v>
      </c>
      <c r="F231" s="46">
        <v>47950</v>
      </c>
      <c r="G231" s="46">
        <v>41480</v>
      </c>
      <c r="H231" s="46">
        <v>35020</v>
      </c>
      <c r="I231" s="46">
        <v>28550</v>
      </c>
      <c r="J231" s="46">
        <v>22080</v>
      </c>
      <c r="K231" s="46">
        <v>17700</v>
      </c>
      <c r="L231" s="47">
        <v>227100</v>
      </c>
      <c r="M231" s="8"/>
      <c r="N231" s="1"/>
      <c r="O231" s="1"/>
    </row>
    <row r="232" spans="1:15">
      <c r="A232" s="1"/>
      <c r="B232" s="20">
        <v>677000</v>
      </c>
      <c r="C232" s="21">
        <v>680000</v>
      </c>
      <c r="D232" s="46">
        <v>61430</v>
      </c>
      <c r="E232" s="46">
        <v>54970</v>
      </c>
      <c r="F232" s="46">
        <v>48500</v>
      </c>
      <c r="G232" s="46">
        <v>42030</v>
      </c>
      <c r="H232" s="46">
        <v>35570</v>
      </c>
      <c r="I232" s="46">
        <v>29100</v>
      </c>
      <c r="J232" s="46">
        <v>22640</v>
      </c>
      <c r="K232" s="46">
        <v>17980</v>
      </c>
      <c r="L232" s="47">
        <v>228100</v>
      </c>
      <c r="M232" s="8"/>
      <c r="N232" s="1"/>
      <c r="O232" s="1"/>
    </row>
    <row r="233" spans="1:15">
      <c r="A233" s="1"/>
      <c r="B233" s="20">
        <v>680000</v>
      </c>
      <c r="C233" s="21">
        <v>683000</v>
      </c>
      <c r="D233" s="46">
        <v>61980</v>
      </c>
      <c r="E233" s="46">
        <v>55520</v>
      </c>
      <c r="F233" s="46">
        <v>49050</v>
      </c>
      <c r="G233" s="46">
        <v>42590</v>
      </c>
      <c r="H233" s="46">
        <v>36120</v>
      </c>
      <c r="I233" s="46">
        <v>29650</v>
      </c>
      <c r="J233" s="46">
        <v>23190</v>
      </c>
      <c r="K233" s="46">
        <v>18260</v>
      </c>
      <c r="L233" s="47">
        <v>229100</v>
      </c>
      <c r="M233" s="8"/>
      <c r="N233" s="1"/>
      <c r="O233" s="1"/>
    </row>
    <row r="234" spans="1:15">
      <c r="A234" s="1"/>
      <c r="B234" s="20">
        <v>683000</v>
      </c>
      <c r="C234" s="21">
        <v>686000</v>
      </c>
      <c r="D234" s="46">
        <v>62540</v>
      </c>
      <c r="E234" s="46">
        <v>56070</v>
      </c>
      <c r="F234" s="46">
        <v>49600</v>
      </c>
      <c r="G234" s="46">
        <v>43140</v>
      </c>
      <c r="H234" s="46">
        <v>36670</v>
      </c>
      <c r="I234" s="46">
        <v>30200</v>
      </c>
      <c r="J234" s="46">
        <v>23740</v>
      </c>
      <c r="K234" s="46">
        <v>18530</v>
      </c>
      <c r="L234" s="47">
        <v>230100</v>
      </c>
      <c r="M234" s="8"/>
      <c r="N234" s="1"/>
      <c r="O234" s="1"/>
    </row>
    <row r="235" spans="1:15">
      <c r="A235" s="1"/>
      <c r="B235" s="20">
        <v>686000</v>
      </c>
      <c r="C235" s="21">
        <v>689000</v>
      </c>
      <c r="D235" s="46">
        <v>63090</v>
      </c>
      <c r="E235" s="46">
        <v>56620</v>
      </c>
      <c r="F235" s="46">
        <v>50150</v>
      </c>
      <c r="G235" s="46">
        <v>43690</v>
      </c>
      <c r="H235" s="46">
        <v>37230</v>
      </c>
      <c r="I235" s="46">
        <v>30750</v>
      </c>
      <c r="J235" s="46">
        <v>24290</v>
      </c>
      <c r="K235" s="46">
        <v>18810</v>
      </c>
      <c r="L235" s="47">
        <v>231200</v>
      </c>
      <c r="M235" s="8"/>
      <c r="N235" s="1"/>
      <c r="O235" s="1"/>
    </row>
    <row r="236" spans="1:15">
      <c r="A236" s="1"/>
      <c r="B236" s="20">
        <v>689000</v>
      </c>
      <c r="C236" s="21">
        <v>692000</v>
      </c>
      <c r="D236" s="46">
        <v>63640</v>
      </c>
      <c r="E236" s="46">
        <v>57180</v>
      </c>
      <c r="F236" s="46">
        <v>50700</v>
      </c>
      <c r="G236" s="46">
        <v>44240</v>
      </c>
      <c r="H236" s="46">
        <v>37780</v>
      </c>
      <c r="I236" s="46">
        <v>31300</v>
      </c>
      <c r="J236" s="46">
        <v>24840</v>
      </c>
      <c r="K236" s="46">
        <v>19080</v>
      </c>
      <c r="L236" s="47">
        <v>232700</v>
      </c>
      <c r="M236" s="8"/>
      <c r="N236" s="1"/>
      <c r="O236" s="1"/>
    </row>
    <row r="237" spans="1:15">
      <c r="A237" s="1"/>
      <c r="B237" s="20">
        <v>692000</v>
      </c>
      <c r="C237" s="21">
        <v>695000</v>
      </c>
      <c r="D237" s="46">
        <v>64190</v>
      </c>
      <c r="E237" s="46">
        <v>57730</v>
      </c>
      <c r="F237" s="46">
        <v>51250</v>
      </c>
      <c r="G237" s="46">
        <v>44790</v>
      </c>
      <c r="H237" s="46">
        <v>38330</v>
      </c>
      <c r="I237" s="46">
        <v>31860</v>
      </c>
      <c r="J237" s="46">
        <v>25390</v>
      </c>
      <c r="K237" s="46">
        <v>19360</v>
      </c>
      <c r="L237" s="47">
        <v>234200</v>
      </c>
      <c r="M237" s="8"/>
      <c r="N237" s="1"/>
      <c r="O237" s="1"/>
    </row>
    <row r="238" spans="1:15">
      <c r="A238" s="1"/>
      <c r="B238" s="20">
        <v>695000</v>
      </c>
      <c r="C238" s="21">
        <v>698000</v>
      </c>
      <c r="D238" s="46">
        <v>64740</v>
      </c>
      <c r="E238" s="46">
        <v>58280</v>
      </c>
      <c r="F238" s="46">
        <v>51810</v>
      </c>
      <c r="G238" s="46">
        <v>45340</v>
      </c>
      <c r="H238" s="46">
        <v>38880</v>
      </c>
      <c r="I238" s="46">
        <v>32410</v>
      </c>
      <c r="J238" s="46">
        <v>25940</v>
      </c>
      <c r="K238" s="46">
        <v>19630</v>
      </c>
      <c r="L238" s="47">
        <v>235700</v>
      </c>
      <c r="M238" s="8"/>
      <c r="N238" s="1"/>
      <c r="O238" s="1"/>
    </row>
    <row r="239" spans="1:15">
      <c r="A239" s="1"/>
      <c r="B239" s="20">
        <v>698000</v>
      </c>
      <c r="C239" s="21">
        <v>701000</v>
      </c>
      <c r="D239" s="46">
        <v>65290</v>
      </c>
      <c r="E239" s="46">
        <v>58830</v>
      </c>
      <c r="F239" s="46">
        <v>52360</v>
      </c>
      <c r="G239" s="46">
        <v>45890</v>
      </c>
      <c r="H239" s="46">
        <v>39430</v>
      </c>
      <c r="I239" s="46">
        <v>32960</v>
      </c>
      <c r="J239" s="46">
        <v>26490</v>
      </c>
      <c r="K239" s="46">
        <v>20030</v>
      </c>
      <c r="L239" s="47">
        <v>237300</v>
      </c>
      <c r="M239" s="8"/>
      <c r="N239" s="1"/>
      <c r="O239" s="1"/>
    </row>
    <row r="240" spans="1:15">
      <c r="A240" s="1"/>
      <c r="B240" s="20">
        <v>701000</v>
      </c>
      <c r="C240" s="21">
        <v>704000</v>
      </c>
      <c r="D240" s="46">
        <v>65840</v>
      </c>
      <c r="E240" s="46">
        <v>59380</v>
      </c>
      <c r="F240" s="46">
        <v>52910</v>
      </c>
      <c r="G240" s="46">
        <v>46450</v>
      </c>
      <c r="H240" s="46">
        <v>39980</v>
      </c>
      <c r="I240" s="46">
        <v>33510</v>
      </c>
      <c r="J240" s="46">
        <v>27050</v>
      </c>
      <c r="K240" s="46">
        <v>20580</v>
      </c>
      <c r="L240" s="47">
        <v>238900</v>
      </c>
      <c r="M240" s="8"/>
      <c r="N240" s="1"/>
      <c r="O240" s="1"/>
    </row>
    <row r="241" spans="1:15">
      <c r="A241" s="1"/>
      <c r="B241" s="20">
        <v>704000</v>
      </c>
      <c r="C241" s="21">
        <v>707000</v>
      </c>
      <c r="D241" s="46">
        <v>66400</v>
      </c>
      <c r="E241" s="46">
        <v>59930</v>
      </c>
      <c r="F241" s="46">
        <v>53460</v>
      </c>
      <c r="G241" s="46">
        <v>47000</v>
      </c>
      <c r="H241" s="46">
        <v>40530</v>
      </c>
      <c r="I241" s="46">
        <v>34060</v>
      </c>
      <c r="J241" s="46">
        <v>27600</v>
      </c>
      <c r="K241" s="46">
        <v>21130</v>
      </c>
      <c r="L241" s="47">
        <v>240400</v>
      </c>
      <c r="M241" s="8"/>
      <c r="N241" s="1"/>
      <c r="O241" s="1"/>
    </row>
    <row r="242" spans="1:15">
      <c r="A242" s="1"/>
      <c r="B242" s="20">
        <v>707000</v>
      </c>
      <c r="C242" s="21">
        <v>710000</v>
      </c>
      <c r="D242" s="46">
        <v>66950</v>
      </c>
      <c r="E242" s="46">
        <v>60480</v>
      </c>
      <c r="F242" s="46">
        <v>54010</v>
      </c>
      <c r="G242" s="46">
        <v>47550</v>
      </c>
      <c r="H242" s="46">
        <v>41090</v>
      </c>
      <c r="I242" s="46">
        <v>34610</v>
      </c>
      <c r="J242" s="46">
        <v>28150</v>
      </c>
      <c r="K242" s="46">
        <v>21690</v>
      </c>
      <c r="L242" s="47">
        <v>242000</v>
      </c>
      <c r="M242" s="8"/>
      <c r="N242" s="1"/>
      <c r="O242" s="1"/>
    </row>
    <row r="243" spans="1:15">
      <c r="A243" s="1"/>
      <c r="B243" s="20">
        <v>710000</v>
      </c>
      <c r="C243" s="21">
        <v>713000</v>
      </c>
      <c r="D243" s="46">
        <v>67500</v>
      </c>
      <c r="E243" s="46">
        <v>61040</v>
      </c>
      <c r="F243" s="46">
        <v>54560</v>
      </c>
      <c r="G243" s="46">
        <v>48100</v>
      </c>
      <c r="H243" s="46">
        <v>41640</v>
      </c>
      <c r="I243" s="46">
        <v>35160</v>
      </c>
      <c r="J243" s="46">
        <v>28700</v>
      </c>
      <c r="K243" s="46">
        <v>22240</v>
      </c>
      <c r="L243" s="47">
        <v>243500</v>
      </c>
      <c r="M243" s="8"/>
      <c r="N243" s="1"/>
      <c r="O243" s="1"/>
    </row>
    <row r="244" spans="1:15">
      <c r="A244" s="1"/>
      <c r="B244" s="20">
        <v>713000</v>
      </c>
      <c r="C244" s="21">
        <v>716000</v>
      </c>
      <c r="D244" s="46">
        <v>68050</v>
      </c>
      <c r="E244" s="46">
        <v>61590</v>
      </c>
      <c r="F244" s="46">
        <v>55110</v>
      </c>
      <c r="G244" s="46">
        <v>48650</v>
      </c>
      <c r="H244" s="46">
        <v>42190</v>
      </c>
      <c r="I244" s="46">
        <v>35710</v>
      </c>
      <c r="J244" s="46">
        <v>29250</v>
      </c>
      <c r="K244" s="46">
        <v>22790</v>
      </c>
      <c r="L244" s="47">
        <v>245000</v>
      </c>
      <c r="M244" s="8"/>
      <c r="N244" s="1"/>
      <c r="O244" s="1"/>
    </row>
    <row r="245" spans="1:15">
      <c r="A245" s="1"/>
      <c r="B245" s="20">
        <v>716000</v>
      </c>
      <c r="C245" s="21">
        <v>719000</v>
      </c>
      <c r="D245" s="46">
        <v>68600</v>
      </c>
      <c r="E245" s="46">
        <v>62140</v>
      </c>
      <c r="F245" s="46">
        <v>55660</v>
      </c>
      <c r="G245" s="46">
        <v>49200</v>
      </c>
      <c r="H245" s="46">
        <v>42740</v>
      </c>
      <c r="I245" s="46">
        <v>36270</v>
      </c>
      <c r="J245" s="46">
        <v>29800</v>
      </c>
      <c r="K245" s="46">
        <v>23340</v>
      </c>
      <c r="L245" s="47">
        <v>246600</v>
      </c>
      <c r="M245" s="8"/>
      <c r="N245" s="1"/>
      <c r="O245" s="1"/>
    </row>
    <row r="246" spans="1:15">
      <c r="A246" s="1"/>
      <c r="B246" s="20">
        <v>719000</v>
      </c>
      <c r="C246" s="21">
        <v>722000</v>
      </c>
      <c r="D246" s="46">
        <v>69150</v>
      </c>
      <c r="E246" s="46">
        <v>62690</v>
      </c>
      <c r="F246" s="46">
        <v>56220</v>
      </c>
      <c r="G246" s="46">
        <v>49750</v>
      </c>
      <c r="H246" s="46">
        <v>43290</v>
      </c>
      <c r="I246" s="46">
        <v>36820</v>
      </c>
      <c r="J246" s="46">
        <v>30350</v>
      </c>
      <c r="K246" s="46">
        <v>23890</v>
      </c>
      <c r="L246" s="47">
        <v>248100</v>
      </c>
      <c r="M246" s="8"/>
      <c r="N246" s="1"/>
      <c r="O246" s="1"/>
    </row>
    <row r="247" spans="1:15">
      <c r="A247" s="1"/>
      <c r="B247" s="20">
        <v>722000</v>
      </c>
      <c r="C247" s="21">
        <v>725000</v>
      </c>
      <c r="D247" s="46">
        <v>69700</v>
      </c>
      <c r="E247" s="46">
        <v>63240</v>
      </c>
      <c r="F247" s="46">
        <v>56770</v>
      </c>
      <c r="G247" s="46">
        <v>50300</v>
      </c>
      <c r="H247" s="46">
        <v>43840</v>
      </c>
      <c r="I247" s="46">
        <v>37370</v>
      </c>
      <c r="J247" s="46">
        <v>30910</v>
      </c>
      <c r="K247" s="46">
        <v>24440</v>
      </c>
      <c r="L247" s="47">
        <v>249700</v>
      </c>
      <c r="M247" s="8"/>
      <c r="N247" s="1"/>
      <c r="O247" s="1"/>
    </row>
    <row r="248" spans="1:15">
      <c r="A248" s="1"/>
      <c r="B248" s="20">
        <v>725000</v>
      </c>
      <c r="C248" s="21">
        <v>728000</v>
      </c>
      <c r="D248" s="46">
        <v>70260</v>
      </c>
      <c r="E248" s="46">
        <v>63790</v>
      </c>
      <c r="F248" s="46">
        <v>57320</v>
      </c>
      <c r="G248" s="46">
        <v>50860</v>
      </c>
      <c r="H248" s="46">
        <v>44390</v>
      </c>
      <c r="I248" s="46">
        <v>37920</v>
      </c>
      <c r="J248" s="46">
        <v>31460</v>
      </c>
      <c r="K248" s="46">
        <v>24990</v>
      </c>
      <c r="L248" s="47">
        <v>251300</v>
      </c>
      <c r="M248" s="8"/>
      <c r="N248" s="1"/>
      <c r="O248" s="1"/>
    </row>
    <row r="249" spans="1:15">
      <c r="A249" s="1"/>
      <c r="B249" s="20">
        <v>728000</v>
      </c>
      <c r="C249" s="21">
        <v>731000</v>
      </c>
      <c r="D249" s="46">
        <v>70810</v>
      </c>
      <c r="E249" s="46">
        <v>64340</v>
      </c>
      <c r="F249" s="46">
        <v>57870</v>
      </c>
      <c r="G249" s="46">
        <v>51410</v>
      </c>
      <c r="H249" s="46">
        <v>44940</v>
      </c>
      <c r="I249" s="46">
        <v>38470</v>
      </c>
      <c r="J249" s="46">
        <v>32010</v>
      </c>
      <c r="K249" s="46">
        <v>25550</v>
      </c>
      <c r="L249" s="47">
        <v>252800</v>
      </c>
      <c r="M249" s="8"/>
      <c r="N249" s="1"/>
      <c r="O249" s="1"/>
    </row>
    <row r="250" spans="1:15">
      <c r="A250" s="1"/>
      <c r="B250" s="20">
        <v>731000</v>
      </c>
      <c r="C250" s="21">
        <v>734000</v>
      </c>
      <c r="D250" s="46">
        <v>71360</v>
      </c>
      <c r="E250" s="46">
        <v>64890</v>
      </c>
      <c r="F250" s="46">
        <v>58420</v>
      </c>
      <c r="G250" s="46">
        <v>51960</v>
      </c>
      <c r="H250" s="46">
        <v>45500</v>
      </c>
      <c r="I250" s="46">
        <v>39020</v>
      </c>
      <c r="J250" s="46">
        <v>32560</v>
      </c>
      <c r="K250" s="46">
        <v>26100</v>
      </c>
      <c r="L250" s="47">
        <v>254300</v>
      </c>
      <c r="M250" s="8"/>
      <c r="N250" s="1"/>
      <c r="O250" s="1"/>
    </row>
    <row r="251" spans="1:15">
      <c r="A251" s="1"/>
      <c r="B251" s="20">
        <v>734000</v>
      </c>
      <c r="C251" s="21">
        <v>737000</v>
      </c>
      <c r="D251" s="46">
        <v>71910</v>
      </c>
      <c r="E251" s="46">
        <v>65450</v>
      </c>
      <c r="F251" s="46">
        <v>58970</v>
      </c>
      <c r="G251" s="46">
        <v>52510</v>
      </c>
      <c r="H251" s="46">
        <v>46050</v>
      </c>
      <c r="I251" s="46">
        <v>39570</v>
      </c>
      <c r="J251" s="46">
        <v>33110</v>
      </c>
      <c r="K251" s="46">
        <v>26650</v>
      </c>
      <c r="L251" s="47">
        <v>255900</v>
      </c>
      <c r="M251" s="8"/>
      <c r="N251" s="1"/>
      <c r="O251" s="1"/>
    </row>
    <row r="252" spans="1:15">
      <c r="A252" s="1"/>
      <c r="B252" s="20">
        <v>737000</v>
      </c>
      <c r="C252" s="21">
        <v>740000</v>
      </c>
      <c r="D252" s="46">
        <v>72460</v>
      </c>
      <c r="E252" s="46">
        <v>66000</v>
      </c>
      <c r="F252" s="46">
        <v>59520</v>
      </c>
      <c r="G252" s="46">
        <v>53060</v>
      </c>
      <c r="H252" s="46">
        <v>46600</v>
      </c>
      <c r="I252" s="46">
        <v>40130</v>
      </c>
      <c r="J252" s="46">
        <v>33660</v>
      </c>
      <c r="K252" s="46">
        <v>27200</v>
      </c>
      <c r="L252" s="47">
        <v>257400</v>
      </c>
      <c r="M252" s="8"/>
      <c r="N252" s="1"/>
      <c r="O252" s="1"/>
    </row>
    <row r="253" spans="1:15">
      <c r="A253" s="1"/>
      <c r="B253" s="20">
        <v>740000</v>
      </c>
      <c r="C253" s="21">
        <v>743000</v>
      </c>
      <c r="D253" s="46">
        <v>73010</v>
      </c>
      <c r="E253" s="46">
        <v>66550</v>
      </c>
      <c r="F253" s="46">
        <v>60080</v>
      </c>
      <c r="G253" s="46">
        <v>53610</v>
      </c>
      <c r="H253" s="46">
        <v>47150</v>
      </c>
      <c r="I253" s="46">
        <v>40680</v>
      </c>
      <c r="J253" s="46">
        <v>34210</v>
      </c>
      <c r="K253" s="46">
        <v>27750</v>
      </c>
      <c r="L253" s="47">
        <v>259000</v>
      </c>
      <c r="M253" s="8"/>
      <c r="N253" s="1"/>
      <c r="O253" s="1"/>
    </row>
    <row r="254" spans="1:15">
      <c r="A254" s="1"/>
      <c r="B254" s="20">
        <v>743000</v>
      </c>
      <c r="C254" s="21">
        <v>746000</v>
      </c>
      <c r="D254" s="46">
        <v>73560</v>
      </c>
      <c r="E254" s="46">
        <v>67100</v>
      </c>
      <c r="F254" s="46">
        <v>60630</v>
      </c>
      <c r="G254" s="46">
        <v>54160</v>
      </c>
      <c r="H254" s="46">
        <v>47700</v>
      </c>
      <c r="I254" s="46">
        <v>41230</v>
      </c>
      <c r="J254" s="46">
        <v>34770</v>
      </c>
      <c r="K254" s="46">
        <v>28300</v>
      </c>
      <c r="L254" s="47">
        <v>260600</v>
      </c>
      <c r="M254" s="8"/>
      <c r="N254" s="1"/>
      <c r="O254" s="1"/>
    </row>
    <row r="255" spans="1:15">
      <c r="A255" s="1"/>
      <c r="B255" s="20">
        <v>746000</v>
      </c>
      <c r="C255" s="21">
        <v>749000</v>
      </c>
      <c r="D255" s="46">
        <v>74110</v>
      </c>
      <c r="E255" s="46">
        <v>67650</v>
      </c>
      <c r="F255" s="46">
        <v>61180</v>
      </c>
      <c r="G255" s="46">
        <v>54720</v>
      </c>
      <c r="H255" s="46">
        <v>48250</v>
      </c>
      <c r="I255" s="46">
        <v>41780</v>
      </c>
      <c r="J255" s="46">
        <v>35320</v>
      </c>
      <c r="K255" s="46">
        <v>28850</v>
      </c>
      <c r="L255" s="47">
        <v>262100</v>
      </c>
      <c r="M255" s="8"/>
      <c r="N255" s="1"/>
      <c r="O255" s="1"/>
    </row>
    <row r="256" spans="1:15">
      <c r="A256" s="1"/>
      <c r="B256" s="20">
        <v>749000</v>
      </c>
      <c r="C256" s="21">
        <v>752000</v>
      </c>
      <c r="D256" s="46">
        <v>74670</v>
      </c>
      <c r="E256" s="46">
        <v>68200</v>
      </c>
      <c r="F256" s="46">
        <v>61730</v>
      </c>
      <c r="G256" s="46">
        <v>55270</v>
      </c>
      <c r="H256" s="46">
        <v>48800</v>
      </c>
      <c r="I256" s="46">
        <v>42330</v>
      </c>
      <c r="J256" s="46">
        <v>35870</v>
      </c>
      <c r="K256" s="46">
        <v>29400</v>
      </c>
      <c r="L256" s="47">
        <v>263600</v>
      </c>
      <c r="M256" s="8"/>
      <c r="N256" s="1"/>
      <c r="O256" s="1"/>
    </row>
    <row r="257" spans="1:15">
      <c r="A257" s="1"/>
      <c r="B257" s="20">
        <v>752000</v>
      </c>
      <c r="C257" s="21">
        <v>755000</v>
      </c>
      <c r="D257" s="46">
        <v>75220</v>
      </c>
      <c r="E257" s="46">
        <v>68750</v>
      </c>
      <c r="F257" s="46">
        <v>62280</v>
      </c>
      <c r="G257" s="46">
        <v>55820</v>
      </c>
      <c r="H257" s="46">
        <v>49360</v>
      </c>
      <c r="I257" s="46">
        <v>42880</v>
      </c>
      <c r="J257" s="46">
        <v>36420</v>
      </c>
      <c r="K257" s="46">
        <v>29960</v>
      </c>
      <c r="L257" s="47">
        <v>265200</v>
      </c>
      <c r="M257" s="8"/>
      <c r="N257" s="1"/>
      <c r="O257" s="1"/>
    </row>
    <row r="258" spans="1:15">
      <c r="A258" s="1"/>
      <c r="B258" s="20">
        <v>755000</v>
      </c>
      <c r="C258" s="21">
        <v>758000</v>
      </c>
      <c r="D258" s="46">
        <v>75770</v>
      </c>
      <c r="E258" s="46">
        <v>69310</v>
      </c>
      <c r="F258" s="46">
        <v>62830</v>
      </c>
      <c r="G258" s="46">
        <v>56370</v>
      </c>
      <c r="H258" s="46">
        <v>49910</v>
      </c>
      <c r="I258" s="46">
        <v>43430</v>
      </c>
      <c r="J258" s="46">
        <v>36970</v>
      </c>
      <c r="K258" s="46">
        <v>30510</v>
      </c>
      <c r="L258" s="47">
        <v>266700</v>
      </c>
      <c r="M258" s="8"/>
      <c r="N258" s="1"/>
      <c r="O258" s="1"/>
    </row>
    <row r="259" spans="1:15">
      <c r="A259" s="1"/>
      <c r="B259" s="20">
        <v>758000</v>
      </c>
      <c r="C259" s="21">
        <v>761000</v>
      </c>
      <c r="D259" s="46">
        <v>76320</v>
      </c>
      <c r="E259" s="46">
        <v>69860</v>
      </c>
      <c r="F259" s="46">
        <v>63380</v>
      </c>
      <c r="G259" s="46">
        <v>56920</v>
      </c>
      <c r="H259" s="46">
        <v>50460</v>
      </c>
      <c r="I259" s="46">
        <v>43980</v>
      </c>
      <c r="J259" s="46">
        <v>37520</v>
      </c>
      <c r="K259" s="46">
        <v>31060</v>
      </c>
      <c r="L259" s="47">
        <v>268200</v>
      </c>
      <c r="M259" s="8"/>
      <c r="N259" s="1"/>
      <c r="O259" s="1"/>
    </row>
    <row r="260" spans="1:15">
      <c r="A260" s="1"/>
      <c r="B260" s="20">
        <v>761000</v>
      </c>
      <c r="C260" s="21">
        <v>764000</v>
      </c>
      <c r="D260" s="46">
        <v>76870</v>
      </c>
      <c r="E260" s="46">
        <v>70410</v>
      </c>
      <c r="F260" s="46">
        <v>63940</v>
      </c>
      <c r="G260" s="46">
        <v>57470</v>
      </c>
      <c r="H260" s="46">
        <v>51010</v>
      </c>
      <c r="I260" s="46">
        <v>44540</v>
      </c>
      <c r="J260" s="46">
        <v>38070</v>
      </c>
      <c r="K260" s="46">
        <v>31610</v>
      </c>
      <c r="L260" s="47">
        <v>269900</v>
      </c>
      <c r="M260" s="8"/>
      <c r="N260" s="1"/>
      <c r="O260" s="1"/>
    </row>
    <row r="261" spans="1:15">
      <c r="A261" s="1"/>
      <c r="B261" s="20">
        <v>764000</v>
      </c>
      <c r="C261" s="21">
        <v>767000</v>
      </c>
      <c r="D261" s="46">
        <v>77420</v>
      </c>
      <c r="E261" s="46">
        <v>70960</v>
      </c>
      <c r="F261" s="46">
        <v>64490</v>
      </c>
      <c r="G261" s="46">
        <v>58020</v>
      </c>
      <c r="H261" s="46">
        <v>51560</v>
      </c>
      <c r="I261" s="46">
        <v>45090</v>
      </c>
      <c r="J261" s="46">
        <v>38620</v>
      </c>
      <c r="K261" s="46">
        <v>32160</v>
      </c>
      <c r="L261" s="47">
        <v>271400</v>
      </c>
      <c r="M261" s="8"/>
      <c r="N261" s="1"/>
      <c r="O261" s="1"/>
    </row>
    <row r="262" spans="1:15">
      <c r="A262" s="1"/>
      <c r="B262" s="20">
        <v>767000</v>
      </c>
      <c r="C262" s="21">
        <v>770000</v>
      </c>
      <c r="D262" s="46">
        <v>77970</v>
      </c>
      <c r="E262" s="46">
        <v>71510</v>
      </c>
      <c r="F262" s="46">
        <v>65040</v>
      </c>
      <c r="G262" s="46">
        <v>58570</v>
      </c>
      <c r="H262" s="46">
        <v>52110</v>
      </c>
      <c r="I262" s="46">
        <v>45640</v>
      </c>
      <c r="J262" s="46">
        <v>39180</v>
      </c>
      <c r="K262" s="46">
        <v>32710</v>
      </c>
      <c r="L262" s="47">
        <v>272900</v>
      </c>
      <c r="M262" s="8"/>
      <c r="N262" s="1"/>
      <c r="O262" s="1"/>
    </row>
    <row r="263" spans="1:15">
      <c r="A263" s="1"/>
      <c r="B263" s="20">
        <v>770000</v>
      </c>
      <c r="C263" s="21">
        <v>773000</v>
      </c>
      <c r="D263" s="46">
        <v>78530</v>
      </c>
      <c r="E263" s="46">
        <v>72060</v>
      </c>
      <c r="F263" s="46">
        <v>65590</v>
      </c>
      <c r="G263" s="46">
        <v>59130</v>
      </c>
      <c r="H263" s="46">
        <v>52660</v>
      </c>
      <c r="I263" s="46">
        <v>46190</v>
      </c>
      <c r="J263" s="46">
        <v>39730</v>
      </c>
      <c r="K263" s="46">
        <v>33260</v>
      </c>
      <c r="L263" s="47">
        <v>274400</v>
      </c>
      <c r="M263" s="8"/>
      <c r="N263" s="1"/>
      <c r="O263" s="1"/>
    </row>
    <row r="264" spans="1:15">
      <c r="A264" s="1"/>
      <c r="B264" s="20">
        <v>773000</v>
      </c>
      <c r="C264" s="21">
        <v>776000</v>
      </c>
      <c r="D264" s="46">
        <v>79080</v>
      </c>
      <c r="E264" s="46">
        <v>72610</v>
      </c>
      <c r="F264" s="46">
        <v>66140</v>
      </c>
      <c r="G264" s="46">
        <v>59680</v>
      </c>
      <c r="H264" s="46">
        <v>53210</v>
      </c>
      <c r="I264" s="46">
        <v>46740</v>
      </c>
      <c r="J264" s="46">
        <v>40280</v>
      </c>
      <c r="K264" s="46">
        <v>33820</v>
      </c>
      <c r="L264" s="47">
        <v>276000</v>
      </c>
      <c r="M264" s="8"/>
      <c r="N264" s="1"/>
      <c r="O264" s="1"/>
    </row>
    <row r="265" spans="1:15">
      <c r="A265" s="1"/>
      <c r="B265" s="20">
        <v>776000</v>
      </c>
      <c r="C265" s="21">
        <v>779000</v>
      </c>
      <c r="D265" s="46">
        <v>79630</v>
      </c>
      <c r="E265" s="46">
        <v>73160</v>
      </c>
      <c r="F265" s="46">
        <v>66690</v>
      </c>
      <c r="G265" s="46">
        <v>60230</v>
      </c>
      <c r="H265" s="46">
        <v>53770</v>
      </c>
      <c r="I265" s="46">
        <v>47290</v>
      </c>
      <c r="J265" s="46">
        <v>40830</v>
      </c>
      <c r="K265" s="46">
        <v>34370</v>
      </c>
      <c r="L265" s="47">
        <v>277500</v>
      </c>
      <c r="M265" s="8"/>
      <c r="N265" s="1"/>
      <c r="O265" s="1"/>
    </row>
    <row r="266" spans="1:15">
      <c r="A266" s="1"/>
      <c r="B266" s="20">
        <v>779000</v>
      </c>
      <c r="C266" s="21">
        <v>782000</v>
      </c>
      <c r="D266" s="46">
        <v>80180</v>
      </c>
      <c r="E266" s="46">
        <v>73720</v>
      </c>
      <c r="F266" s="46">
        <v>67240</v>
      </c>
      <c r="G266" s="46">
        <v>60780</v>
      </c>
      <c r="H266" s="46">
        <v>54320</v>
      </c>
      <c r="I266" s="46">
        <v>47840</v>
      </c>
      <c r="J266" s="46">
        <v>41380</v>
      </c>
      <c r="K266" s="46">
        <v>34920</v>
      </c>
      <c r="L266" s="47">
        <v>279000</v>
      </c>
      <c r="M266" s="8"/>
      <c r="N266" s="1"/>
      <c r="O266" s="1"/>
    </row>
    <row r="267" spans="1:15">
      <c r="A267" s="1"/>
      <c r="B267" s="20">
        <v>782000</v>
      </c>
      <c r="C267" s="21">
        <v>785000</v>
      </c>
      <c r="D267" s="46">
        <v>80730</v>
      </c>
      <c r="E267" s="46">
        <v>74270</v>
      </c>
      <c r="F267" s="46">
        <v>67790</v>
      </c>
      <c r="G267" s="46">
        <v>61330</v>
      </c>
      <c r="H267" s="46">
        <v>54870</v>
      </c>
      <c r="I267" s="46">
        <v>48400</v>
      </c>
      <c r="J267" s="46">
        <v>41930</v>
      </c>
      <c r="K267" s="46">
        <v>35470</v>
      </c>
      <c r="L267" s="47">
        <v>280700</v>
      </c>
      <c r="M267" s="8"/>
      <c r="N267" s="1"/>
      <c r="O267" s="1"/>
    </row>
    <row r="268" spans="1:15">
      <c r="A268" s="1"/>
      <c r="B268" s="20">
        <v>785000</v>
      </c>
      <c r="C268" s="21">
        <v>788000</v>
      </c>
      <c r="D268" s="46">
        <v>81280</v>
      </c>
      <c r="E268" s="46">
        <v>74820</v>
      </c>
      <c r="F268" s="46">
        <v>68350</v>
      </c>
      <c r="G268" s="46">
        <v>61880</v>
      </c>
      <c r="H268" s="46">
        <v>55420</v>
      </c>
      <c r="I268" s="46">
        <v>48950</v>
      </c>
      <c r="J268" s="46">
        <v>42480</v>
      </c>
      <c r="K268" s="46">
        <v>36020</v>
      </c>
      <c r="L268" s="47">
        <v>282200</v>
      </c>
      <c r="M268" s="8"/>
      <c r="N268" s="1"/>
      <c r="O268" s="1"/>
    </row>
    <row r="269" spans="1:15">
      <c r="A269" s="1"/>
      <c r="B269" s="20">
        <v>788000</v>
      </c>
      <c r="C269" s="21">
        <v>791000</v>
      </c>
      <c r="D269" s="46">
        <v>81830</v>
      </c>
      <c r="E269" s="46">
        <v>75370</v>
      </c>
      <c r="F269" s="46">
        <v>68900</v>
      </c>
      <c r="G269" s="46">
        <v>62430</v>
      </c>
      <c r="H269" s="46">
        <v>55970</v>
      </c>
      <c r="I269" s="46">
        <v>49500</v>
      </c>
      <c r="J269" s="46">
        <v>43040</v>
      </c>
      <c r="K269" s="46">
        <v>36570</v>
      </c>
      <c r="L269" s="47">
        <v>283700</v>
      </c>
      <c r="M269" s="8"/>
      <c r="N269" s="1"/>
      <c r="O269" s="1"/>
    </row>
    <row r="270" spans="1:15">
      <c r="A270" s="1"/>
      <c r="B270" s="20">
        <v>791000</v>
      </c>
      <c r="C270" s="21">
        <v>794000</v>
      </c>
      <c r="D270" s="46">
        <v>82460</v>
      </c>
      <c r="E270" s="46">
        <v>75920</v>
      </c>
      <c r="F270" s="46">
        <v>69450</v>
      </c>
      <c r="G270" s="46">
        <v>62990</v>
      </c>
      <c r="H270" s="46">
        <v>56520</v>
      </c>
      <c r="I270" s="46">
        <v>50050</v>
      </c>
      <c r="J270" s="46">
        <v>43590</v>
      </c>
      <c r="K270" s="46">
        <v>37120</v>
      </c>
      <c r="L270" s="47">
        <v>285300</v>
      </c>
      <c r="M270" s="8"/>
      <c r="N270" s="1"/>
      <c r="O270" s="1"/>
    </row>
    <row r="271" spans="1:15">
      <c r="A271" s="1"/>
      <c r="B271" s="20">
        <v>794000</v>
      </c>
      <c r="C271" s="21">
        <v>797000</v>
      </c>
      <c r="D271" s="46">
        <v>83100</v>
      </c>
      <c r="E271" s="46">
        <v>76470</v>
      </c>
      <c r="F271" s="46">
        <v>70000</v>
      </c>
      <c r="G271" s="46">
        <v>63540</v>
      </c>
      <c r="H271" s="46">
        <v>57070</v>
      </c>
      <c r="I271" s="46">
        <v>50600</v>
      </c>
      <c r="J271" s="46">
        <v>44140</v>
      </c>
      <c r="K271" s="46">
        <v>37670</v>
      </c>
      <c r="L271" s="47">
        <v>286800</v>
      </c>
      <c r="M271" s="8"/>
      <c r="N271" s="1"/>
      <c r="O271" s="1"/>
    </row>
    <row r="272" spans="1:15">
      <c r="A272" s="1"/>
      <c r="B272" s="63">
        <v>797000</v>
      </c>
      <c r="C272" s="64">
        <v>800000</v>
      </c>
      <c r="D272" s="62">
        <v>83730</v>
      </c>
      <c r="E272" s="62">
        <v>77020</v>
      </c>
      <c r="F272" s="62">
        <v>70550</v>
      </c>
      <c r="G272" s="62">
        <v>64090</v>
      </c>
      <c r="H272" s="62">
        <v>57630</v>
      </c>
      <c r="I272" s="62">
        <v>51150</v>
      </c>
      <c r="J272" s="62">
        <v>44690</v>
      </c>
      <c r="K272" s="62">
        <v>38230</v>
      </c>
      <c r="L272" s="47">
        <v>288300</v>
      </c>
      <c r="M272" s="8"/>
      <c r="N272" s="1"/>
      <c r="O272" s="1"/>
    </row>
    <row r="273" spans="1:15">
      <c r="A273" s="1"/>
      <c r="B273" s="63">
        <v>800000</v>
      </c>
      <c r="C273" s="64">
        <v>803000</v>
      </c>
      <c r="D273" s="62">
        <v>84370</v>
      </c>
      <c r="E273" s="62">
        <v>77580</v>
      </c>
      <c r="F273" s="62">
        <v>71100</v>
      </c>
      <c r="G273" s="62">
        <v>64640</v>
      </c>
      <c r="H273" s="62">
        <v>58180</v>
      </c>
      <c r="I273" s="62">
        <v>51700</v>
      </c>
      <c r="J273" s="62">
        <v>45240</v>
      </c>
      <c r="K273" s="62">
        <v>38780</v>
      </c>
      <c r="L273" s="47">
        <v>290000</v>
      </c>
      <c r="M273" s="8"/>
      <c r="N273" s="1"/>
      <c r="O273" s="1"/>
    </row>
    <row r="274" spans="1:15">
      <c r="A274" s="1"/>
      <c r="B274" s="20">
        <v>803000</v>
      </c>
      <c r="C274" s="21">
        <v>806000</v>
      </c>
      <c r="D274" s="62">
        <v>85000</v>
      </c>
      <c r="E274" s="62">
        <v>78130</v>
      </c>
      <c r="F274" s="62">
        <v>71650</v>
      </c>
      <c r="G274" s="62">
        <v>65190</v>
      </c>
      <c r="H274" s="62">
        <v>58730</v>
      </c>
      <c r="I274" s="62">
        <v>52250</v>
      </c>
      <c r="J274" s="62">
        <v>45790</v>
      </c>
      <c r="K274" s="62">
        <v>39330</v>
      </c>
      <c r="L274" s="47">
        <v>291500</v>
      </c>
      <c r="M274" s="8"/>
      <c r="N274" s="1"/>
      <c r="O274" s="1"/>
    </row>
    <row r="275" spans="1:15">
      <c r="A275" s="1"/>
      <c r="B275" s="20">
        <v>806000</v>
      </c>
      <c r="C275" s="21">
        <v>809000</v>
      </c>
      <c r="D275" s="62">
        <v>85630</v>
      </c>
      <c r="E275" s="62">
        <v>78680</v>
      </c>
      <c r="F275" s="62">
        <v>72210</v>
      </c>
      <c r="G275" s="62">
        <v>65740</v>
      </c>
      <c r="H275" s="62">
        <v>59280</v>
      </c>
      <c r="I275" s="62">
        <v>52810</v>
      </c>
      <c r="J275" s="62">
        <v>46340</v>
      </c>
      <c r="K275" s="62">
        <v>39880</v>
      </c>
      <c r="L275" s="47">
        <v>293000</v>
      </c>
      <c r="M275" s="8"/>
      <c r="N275" s="1"/>
      <c r="O275" s="1"/>
    </row>
    <row r="276" spans="1:15">
      <c r="A276" s="1"/>
      <c r="B276" s="20">
        <v>809000</v>
      </c>
      <c r="C276" s="21">
        <v>812000</v>
      </c>
      <c r="D276" s="62">
        <v>86260</v>
      </c>
      <c r="E276" s="62">
        <v>79230</v>
      </c>
      <c r="F276" s="62">
        <v>72760</v>
      </c>
      <c r="G276" s="62">
        <v>66290</v>
      </c>
      <c r="H276" s="62">
        <v>59830</v>
      </c>
      <c r="I276" s="62">
        <v>53360</v>
      </c>
      <c r="J276" s="62">
        <v>46890</v>
      </c>
      <c r="K276" s="62">
        <v>40430</v>
      </c>
      <c r="L276" s="47">
        <v>294600</v>
      </c>
      <c r="M276" s="8"/>
      <c r="N276" s="1"/>
      <c r="O276" s="1"/>
    </row>
    <row r="277" spans="1:15">
      <c r="A277" s="1"/>
      <c r="B277" s="20">
        <v>812000</v>
      </c>
      <c r="C277" s="21">
        <v>815000</v>
      </c>
      <c r="D277" s="62">
        <v>86900</v>
      </c>
      <c r="E277" s="62">
        <v>79780</v>
      </c>
      <c r="F277" s="62">
        <v>73310</v>
      </c>
      <c r="G277" s="62">
        <v>66840</v>
      </c>
      <c r="H277" s="62">
        <v>60380</v>
      </c>
      <c r="I277" s="62">
        <v>53910</v>
      </c>
      <c r="J277" s="62">
        <v>47450</v>
      </c>
      <c r="K277" s="62">
        <v>40980</v>
      </c>
      <c r="L277" s="47">
        <v>296100</v>
      </c>
      <c r="M277" s="8"/>
      <c r="N277" s="1"/>
      <c r="O277" s="1"/>
    </row>
    <row r="278" spans="1:15">
      <c r="A278" s="1"/>
      <c r="B278" s="20">
        <v>815000</v>
      </c>
      <c r="C278" s="21">
        <v>818000</v>
      </c>
      <c r="D278" s="62">
        <v>87530</v>
      </c>
      <c r="E278" s="62">
        <v>80330</v>
      </c>
      <c r="F278" s="62">
        <v>73860</v>
      </c>
      <c r="G278" s="62">
        <v>67400</v>
      </c>
      <c r="H278" s="62">
        <v>60930</v>
      </c>
      <c r="I278" s="62">
        <v>54460</v>
      </c>
      <c r="J278" s="62">
        <v>48000</v>
      </c>
      <c r="K278" s="62">
        <v>41530</v>
      </c>
      <c r="L278" s="47">
        <v>297600</v>
      </c>
      <c r="M278" s="8"/>
      <c r="N278" s="1"/>
      <c r="O278" s="1"/>
    </row>
    <row r="279" spans="1:15">
      <c r="A279" s="1"/>
      <c r="B279" s="20">
        <v>818000</v>
      </c>
      <c r="C279" s="21">
        <v>821000</v>
      </c>
      <c r="D279" s="62">
        <v>88160</v>
      </c>
      <c r="E279" s="62">
        <v>80880</v>
      </c>
      <c r="F279" s="62">
        <v>74410</v>
      </c>
      <c r="G279" s="62">
        <v>67950</v>
      </c>
      <c r="H279" s="62">
        <v>61480</v>
      </c>
      <c r="I279" s="62">
        <v>55010</v>
      </c>
      <c r="J279" s="62">
        <v>48550</v>
      </c>
      <c r="K279" s="62">
        <v>42090</v>
      </c>
      <c r="L279" s="47">
        <v>299200</v>
      </c>
      <c r="M279" s="8"/>
      <c r="N279" s="1"/>
      <c r="O279" s="1"/>
    </row>
    <row r="280" spans="1:15">
      <c r="A280" s="1"/>
      <c r="B280" s="20">
        <v>821000</v>
      </c>
      <c r="C280" s="21">
        <v>824000</v>
      </c>
      <c r="D280" s="62">
        <v>88800</v>
      </c>
      <c r="E280" s="62">
        <v>81430</v>
      </c>
      <c r="F280" s="62">
        <v>74960</v>
      </c>
      <c r="G280" s="62">
        <v>68500</v>
      </c>
      <c r="H280" s="62">
        <v>62040</v>
      </c>
      <c r="I280" s="62">
        <v>55560</v>
      </c>
      <c r="J280" s="62">
        <v>49100</v>
      </c>
      <c r="K280" s="62">
        <v>42640</v>
      </c>
      <c r="L280" s="47">
        <v>300800</v>
      </c>
      <c r="M280" s="8"/>
      <c r="N280" s="1"/>
      <c r="O280" s="1"/>
    </row>
    <row r="281" spans="1:15">
      <c r="A281" s="1"/>
      <c r="B281" s="20">
        <v>824000</v>
      </c>
      <c r="C281" s="21">
        <v>827000</v>
      </c>
      <c r="D281" s="62">
        <v>89440</v>
      </c>
      <c r="E281" s="62">
        <v>82000</v>
      </c>
      <c r="F281" s="62">
        <v>75510</v>
      </c>
      <c r="G281" s="62">
        <v>69050</v>
      </c>
      <c r="H281" s="62">
        <v>62590</v>
      </c>
      <c r="I281" s="62">
        <v>56110</v>
      </c>
      <c r="J281" s="62">
        <v>49650</v>
      </c>
      <c r="K281" s="62">
        <v>43190</v>
      </c>
      <c r="L281" s="47">
        <v>302300</v>
      </c>
      <c r="M281" s="8"/>
      <c r="N281" s="1"/>
      <c r="O281" s="1"/>
    </row>
    <row r="282" spans="1:15">
      <c r="A282" s="1"/>
      <c r="B282" s="20">
        <v>827000</v>
      </c>
      <c r="C282" s="21">
        <v>830000</v>
      </c>
      <c r="D282" s="62">
        <v>90070</v>
      </c>
      <c r="E282" s="62">
        <v>82630</v>
      </c>
      <c r="F282" s="62">
        <v>76060</v>
      </c>
      <c r="G282" s="62">
        <v>69600</v>
      </c>
      <c r="H282" s="62">
        <v>63140</v>
      </c>
      <c r="I282" s="62">
        <v>56670</v>
      </c>
      <c r="J282" s="62">
        <v>50200</v>
      </c>
      <c r="K282" s="62">
        <v>43740</v>
      </c>
      <c r="L282" s="47">
        <v>303800</v>
      </c>
      <c r="M282" s="8"/>
      <c r="N282" s="1"/>
      <c r="O282" s="1"/>
    </row>
    <row r="283" spans="1:15">
      <c r="A283" s="1"/>
      <c r="B283" s="20">
        <v>830000</v>
      </c>
      <c r="C283" s="21">
        <v>833000</v>
      </c>
      <c r="D283" s="62">
        <v>90710</v>
      </c>
      <c r="E283" s="62">
        <v>83260</v>
      </c>
      <c r="F283" s="62">
        <v>76620</v>
      </c>
      <c r="G283" s="62">
        <v>70150</v>
      </c>
      <c r="H283" s="62">
        <v>63690</v>
      </c>
      <c r="I283" s="62">
        <v>57220</v>
      </c>
      <c r="J283" s="62">
        <v>50750</v>
      </c>
      <c r="K283" s="62">
        <v>44290</v>
      </c>
      <c r="L283" s="47">
        <v>305400</v>
      </c>
      <c r="M283" s="8"/>
      <c r="N283" s="1"/>
      <c r="O283" s="1"/>
    </row>
    <row r="284" spans="1:15">
      <c r="A284" s="1"/>
      <c r="B284" s="20">
        <v>833000</v>
      </c>
      <c r="C284" s="21">
        <v>836000</v>
      </c>
      <c r="D284" s="62">
        <v>91360</v>
      </c>
      <c r="E284" s="62">
        <v>83930</v>
      </c>
      <c r="F284" s="62">
        <v>77200</v>
      </c>
      <c r="G284" s="62">
        <v>70720</v>
      </c>
      <c r="H284" s="62">
        <v>64260</v>
      </c>
      <c r="I284" s="62">
        <v>57800</v>
      </c>
      <c r="J284" s="62">
        <v>51330</v>
      </c>
      <c r="K284" s="62">
        <v>44860</v>
      </c>
      <c r="L284" s="47">
        <v>306900</v>
      </c>
      <c r="M284" s="8"/>
      <c r="N284" s="1"/>
      <c r="O284" s="1"/>
    </row>
    <row r="285" spans="1:15">
      <c r="A285" s="1"/>
      <c r="B285" s="20">
        <v>836000</v>
      </c>
      <c r="C285" s="21">
        <v>839000</v>
      </c>
      <c r="D285" s="62">
        <v>92060</v>
      </c>
      <c r="E285" s="62">
        <v>84630</v>
      </c>
      <c r="F285" s="62">
        <v>77810</v>
      </c>
      <c r="G285" s="62">
        <v>71340</v>
      </c>
      <c r="H285" s="62">
        <v>64870</v>
      </c>
      <c r="I285" s="62">
        <v>58410</v>
      </c>
      <c r="J285" s="62">
        <v>51940</v>
      </c>
      <c r="K285" s="62">
        <v>45480</v>
      </c>
      <c r="L285" s="47">
        <v>308400</v>
      </c>
      <c r="M285" s="8"/>
      <c r="N285" s="1"/>
      <c r="O285" s="1"/>
    </row>
    <row r="286" spans="1:15">
      <c r="A286" s="1"/>
      <c r="B286" s="20">
        <v>839000</v>
      </c>
      <c r="C286" s="21">
        <v>842000</v>
      </c>
      <c r="D286" s="62">
        <v>92770</v>
      </c>
      <c r="E286" s="62">
        <v>85340</v>
      </c>
      <c r="F286" s="62">
        <v>78420</v>
      </c>
      <c r="G286" s="62">
        <v>71950</v>
      </c>
      <c r="H286" s="62">
        <v>65490</v>
      </c>
      <c r="I286" s="62">
        <v>59020</v>
      </c>
      <c r="J286" s="62">
        <v>52550</v>
      </c>
      <c r="K286" s="62">
        <v>46090</v>
      </c>
      <c r="L286" s="47">
        <v>310000</v>
      </c>
      <c r="M286" s="8"/>
      <c r="N286" s="1"/>
      <c r="O286" s="1"/>
    </row>
    <row r="287" spans="1:15">
      <c r="A287" s="1"/>
      <c r="B287" s="20">
        <v>842000</v>
      </c>
      <c r="C287" s="21">
        <v>845000</v>
      </c>
      <c r="D287" s="62">
        <v>93470</v>
      </c>
      <c r="E287" s="62">
        <v>86040</v>
      </c>
      <c r="F287" s="62">
        <v>79040</v>
      </c>
      <c r="G287" s="62">
        <v>72560</v>
      </c>
      <c r="H287" s="62">
        <v>66100</v>
      </c>
      <c r="I287" s="62">
        <v>59640</v>
      </c>
      <c r="J287" s="62">
        <v>53160</v>
      </c>
      <c r="K287" s="62">
        <v>46700</v>
      </c>
      <c r="L287" s="47">
        <v>311600</v>
      </c>
      <c r="M287" s="8"/>
      <c r="N287" s="1"/>
      <c r="O287" s="1"/>
    </row>
    <row r="288" spans="1:15">
      <c r="A288" s="1"/>
      <c r="B288" s="20">
        <v>845000</v>
      </c>
      <c r="C288" s="21">
        <v>848000</v>
      </c>
      <c r="D288" s="46">
        <v>94180</v>
      </c>
      <c r="E288" s="46">
        <v>86740</v>
      </c>
      <c r="F288" s="46">
        <v>79650</v>
      </c>
      <c r="G288" s="46">
        <v>73180</v>
      </c>
      <c r="H288" s="46">
        <v>66710</v>
      </c>
      <c r="I288" s="46">
        <v>60250</v>
      </c>
      <c r="J288" s="46">
        <v>53780</v>
      </c>
      <c r="K288" s="46">
        <v>47310</v>
      </c>
      <c r="L288" s="47">
        <v>313100</v>
      </c>
      <c r="M288" s="8"/>
      <c r="N288" s="1"/>
      <c r="O288" s="1"/>
    </row>
    <row r="289" spans="1:15">
      <c r="A289" s="1"/>
      <c r="B289" s="20">
        <v>848000</v>
      </c>
      <c r="C289" s="21">
        <v>851000</v>
      </c>
      <c r="D289" s="46">
        <v>94880</v>
      </c>
      <c r="E289" s="46">
        <v>87450</v>
      </c>
      <c r="F289" s="46">
        <v>80260</v>
      </c>
      <c r="G289" s="46">
        <v>73790</v>
      </c>
      <c r="H289" s="46">
        <v>67320</v>
      </c>
      <c r="I289" s="46">
        <v>60860</v>
      </c>
      <c r="J289" s="46">
        <v>54390</v>
      </c>
      <c r="K289" s="46">
        <v>47930</v>
      </c>
      <c r="L289" s="47">
        <v>314700</v>
      </c>
      <c r="M289" s="8"/>
      <c r="N289" s="1"/>
      <c r="O289" s="1"/>
    </row>
    <row r="290" spans="1:15">
      <c r="A290" s="1"/>
      <c r="B290" s="20">
        <v>851000</v>
      </c>
      <c r="C290" s="21">
        <v>854000</v>
      </c>
      <c r="D290" s="46">
        <v>95590</v>
      </c>
      <c r="E290" s="46">
        <v>88150</v>
      </c>
      <c r="F290" s="46">
        <v>80870</v>
      </c>
      <c r="G290" s="46">
        <v>74400</v>
      </c>
      <c r="H290" s="46">
        <v>67940</v>
      </c>
      <c r="I290" s="46">
        <v>61470</v>
      </c>
      <c r="J290" s="46">
        <v>55000</v>
      </c>
      <c r="K290" s="46">
        <v>48540</v>
      </c>
      <c r="L290" s="47">
        <v>316200</v>
      </c>
      <c r="M290" s="8"/>
      <c r="N290" s="1"/>
      <c r="O290" s="1"/>
    </row>
    <row r="291" spans="1:15">
      <c r="A291" s="1"/>
      <c r="B291" s="20">
        <v>854000</v>
      </c>
      <c r="C291" s="21">
        <v>857000</v>
      </c>
      <c r="D291" s="46">
        <v>96290</v>
      </c>
      <c r="E291" s="46">
        <v>88860</v>
      </c>
      <c r="F291" s="46">
        <v>81490</v>
      </c>
      <c r="G291" s="46">
        <v>75010</v>
      </c>
      <c r="H291" s="46">
        <v>68550</v>
      </c>
      <c r="I291" s="46">
        <v>62090</v>
      </c>
      <c r="J291" s="46">
        <v>55610</v>
      </c>
      <c r="K291" s="46">
        <v>49150</v>
      </c>
      <c r="L291" s="47">
        <v>317700</v>
      </c>
      <c r="M291" s="8"/>
      <c r="O291" s="1"/>
    </row>
    <row r="292" spans="1:15">
      <c r="A292" s="1"/>
      <c r="B292" s="20">
        <v>857000</v>
      </c>
      <c r="C292" s="21">
        <v>859999</v>
      </c>
      <c r="D292" s="46">
        <v>97000</v>
      </c>
      <c r="E292" s="46">
        <v>89560</v>
      </c>
      <c r="F292" s="46">
        <v>82130</v>
      </c>
      <c r="G292" s="46">
        <v>75630</v>
      </c>
      <c r="H292" s="46">
        <v>69160</v>
      </c>
      <c r="I292" s="46">
        <v>62700</v>
      </c>
      <c r="J292" s="46">
        <v>56230</v>
      </c>
      <c r="K292" s="46">
        <v>49760</v>
      </c>
      <c r="L292" s="47">
        <v>319300</v>
      </c>
      <c r="M292" s="8"/>
      <c r="O292" s="1"/>
    </row>
    <row r="293" spans="1:15">
      <c r="A293" s="1"/>
      <c r="B293" s="63">
        <v>860000</v>
      </c>
      <c r="C293" s="64"/>
      <c r="D293" s="85">
        <v>97350</v>
      </c>
      <c r="E293" s="85">
        <v>89920</v>
      </c>
      <c r="F293" s="85">
        <v>82480</v>
      </c>
      <c r="G293" s="85">
        <v>75930</v>
      </c>
      <c r="H293" s="85">
        <v>69470</v>
      </c>
      <c r="I293" s="85">
        <v>63010</v>
      </c>
      <c r="J293" s="85">
        <v>56530</v>
      </c>
      <c r="K293" s="85">
        <v>50070</v>
      </c>
      <c r="L293" s="86">
        <v>320900</v>
      </c>
    </row>
    <row r="294" spans="1:15">
      <c r="A294" s="1"/>
      <c r="B294" s="108">
        <v>860001</v>
      </c>
      <c r="C294" s="109">
        <v>969999</v>
      </c>
      <c r="D294" s="110">
        <f>D307</f>
        <v>-44957.449660000013</v>
      </c>
      <c r="E294" s="110">
        <f t="shared" ref="E294:L294" si="0">E307</f>
        <v>-52387.449660000013</v>
      </c>
      <c r="F294" s="110">
        <f t="shared" si="0"/>
        <v>-59827.449660000013</v>
      </c>
      <c r="G294" s="110">
        <f t="shared" si="0"/>
        <v>-66377.449660000013</v>
      </c>
      <c r="H294" s="110">
        <f t="shared" si="0"/>
        <v>-72837.449660000013</v>
      </c>
      <c r="I294" s="110">
        <f t="shared" si="0"/>
        <v>-79297.449660000013</v>
      </c>
      <c r="J294" s="110">
        <f t="shared" si="0"/>
        <v>-85777.449660000013</v>
      </c>
      <c r="K294" s="110">
        <f t="shared" si="0"/>
        <v>-92237.449660000013</v>
      </c>
      <c r="L294" s="111">
        <f t="shared" si="0"/>
        <v>73408.783200000005</v>
      </c>
      <c r="M294" s="73"/>
      <c r="N294" s="1"/>
      <c r="O294" s="1"/>
    </row>
    <row r="295" spans="1:15">
      <c r="A295" s="1"/>
      <c r="B295" s="115">
        <v>970000</v>
      </c>
      <c r="C295" s="116"/>
      <c r="D295" s="117">
        <v>123190</v>
      </c>
      <c r="E295" s="117">
        <v>115760</v>
      </c>
      <c r="F295" s="117">
        <v>108320</v>
      </c>
      <c r="G295" s="117">
        <v>101770</v>
      </c>
      <c r="H295" s="117">
        <v>95310</v>
      </c>
      <c r="I295" s="117">
        <v>88850</v>
      </c>
      <c r="J295" s="117">
        <v>82370</v>
      </c>
      <c r="K295" s="117">
        <v>75910</v>
      </c>
      <c r="L295" s="118">
        <v>672200</v>
      </c>
      <c r="M295" s="74"/>
      <c r="N295" s="1"/>
      <c r="O295" s="1"/>
    </row>
    <row r="296" spans="1:15">
      <c r="A296" s="1"/>
      <c r="B296" s="108">
        <v>970001</v>
      </c>
      <c r="C296" s="113">
        <v>1719999</v>
      </c>
      <c r="D296" s="110">
        <f>D311</f>
        <v>-118052.55386000001</v>
      </c>
      <c r="E296" s="110">
        <f t="shared" ref="E296:K296" si="1">E311</f>
        <v>-125482.55386000001</v>
      </c>
      <c r="F296" s="110">
        <f t="shared" si="1"/>
        <v>-132922.55386000001</v>
      </c>
      <c r="G296" s="110">
        <f t="shared" si="1"/>
        <v>-139472.55386000001</v>
      </c>
      <c r="H296" s="110">
        <f t="shared" si="1"/>
        <v>-145932.55386000001</v>
      </c>
      <c r="I296" s="110">
        <f t="shared" si="1"/>
        <v>-152392.55386000001</v>
      </c>
      <c r="J296" s="110">
        <f t="shared" si="1"/>
        <v>-158872.55386000001</v>
      </c>
      <c r="K296" s="110">
        <f t="shared" si="1"/>
        <v>-165332.55386000001</v>
      </c>
      <c r="L296" s="111">
        <f>L311</f>
        <v>73408.783200000005</v>
      </c>
      <c r="M296" s="73"/>
      <c r="N296" s="1"/>
      <c r="O296" s="1"/>
    </row>
    <row r="297" spans="1:15">
      <c r="A297" s="1"/>
      <c r="B297" s="108">
        <v>1720000</v>
      </c>
      <c r="C297" s="112"/>
      <c r="D297" s="110">
        <v>375890</v>
      </c>
      <c r="E297" s="110">
        <v>368460</v>
      </c>
      <c r="F297" s="110">
        <v>361020</v>
      </c>
      <c r="G297" s="110">
        <v>354470</v>
      </c>
      <c r="H297" s="110">
        <v>348010</v>
      </c>
      <c r="I297" s="110">
        <v>341550</v>
      </c>
      <c r="J297" s="110">
        <v>335070</v>
      </c>
      <c r="K297" s="110">
        <v>328610</v>
      </c>
      <c r="L297" s="111">
        <v>672200</v>
      </c>
      <c r="M297" s="74"/>
      <c r="N297" s="1"/>
      <c r="O297" s="1"/>
    </row>
    <row r="298" spans="1:15">
      <c r="A298" s="1"/>
      <c r="B298" s="108">
        <v>1720001</v>
      </c>
      <c r="C298" s="113">
        <v>3549999</v>
      </c>
      <c r="D298" s="110">
        <f t="shared" ref="D298:L298" si="2">D315</f>
        <v>-222825.21679999994</v>
      </c>
      <c r="E298" s="110">
        <f t="shared" si="2"/>
        <v>-230255.21679999994</v>
      </c>
      <c r="F298" s="110">
        <f t="shared" si="2"/>
        <v>-237695.21679999994</v>
      </c>
      <c r="G298" s="110">
        <f t="shared" si="2"/>
        <v>-244245.21679999994</v>
      </c>
      <c r="H298" s="110">
        <f t="shared" si="2"/>
        <v>-250705.21679999994</v>
      </c>
      <c r="I298" s="110">
        <f t="shared" si="2"/>
        <v>-257165.21679999994</v>
      </c>
      <c r="J298" s="110">
        <f t="shared" si="2"/>
        <v>-263645.21679999994</v>
      </c>
      <c r="K298" s="110">
        <f t="shared" si="2"/>
        <v>-270105.21679999994</v>
      </c>
      <c r="L298" s="111">
        <f t="shared" si="2"/>
        <v>-1354.6189000000013</v>
      </c>
      <c r="M298" s="73"/>
      <c r="N298" s="1"/>
      <c r="O298" s="1"/>
    </row>
    <row r="299" spans="1:15">
      <c r="A299" s="1"/>
      <c r="B299" s="108">
        <v>3550000</v>
      </c>
      <c r="C299" s="113"/>
      <c r="D299" s="110">
        <v>1123270</v>
      </c>
      <c r="E299" s="110">
        <v>1115840</v>
      </c>
      <c r="F299" s="110">
        <v>1108400</v>
      </c>
      <c r="G299" s="110">
        <v>1101850</v>
      </c>
      <c r="H299" s="110">
        <v>1095390</v>
      </c>
      <c r="I299" s="110">
        <v>1088930</v>
      </c>
      <c r="J299" s="110">
        <v>1082450</v>
      </c>
      <c r="K299" s="110">
        <v>1075990</v>
      </c>
      <c r="L299" s="111">
        <f>L315</f>
        <v>-1354.6189000000013</v>
      </c>
      <c r="M299" s="75"/>
      <c r="N299" s="1"/>
      <c r="O299" s="1"/>
    </row>
    <row r="300" spans="1:15">
      <c r="A300" s="1"/>
      <c r="B300" s="108">
        <v>3550001</v>
      </c>
      <c r="C300" s="113"/>
      <c r="D300" s="110">
        <f>D319</f>
        <v>-391078.11890000012</v>
      </c>
      <c r="E300" s="110">
        <f t="shared" ref="E300:K300" si="3">E319</f>
        <v>-398508.11890000012</v>
      </c>
      <c r="F300" s="110">
        <f t="shared" si="3"/>
        <v>-405948.11890000012</v>
      </c>
      <c r="G300" s="110">
        <f t="shared" si="3"/>
        <v>-412498.11890000012</v>
      </c>
      <c r="H300" s="110">
        <f t="shared" si="3"/>
        <v>-418958.11890000012</v>
      </c>
      <c r="I300" s="110">
        <f t="shared" si="3"/>
        <v>-425418.11890000012</v>
      </c>
      <c r="J300" s="110">
        <f t="shared" si="3"/>
        <v>-431898.11890000012</v>
      </c>
      <c r="K300" s="110">
        <f t="shared" si="3"/>
        <v>-438358.11890000012</v>
      </c>
      <c r="L300" s="111">
        <f>L315</f>
        <v>-1354.6189000000013</v>
      </c>
      <c r="M300" s="73"/>
      <c r="N300" s="1"/>
      <c r="O300" s="1"/>
    </row>
    <row r="301" spans="1:15">
      <c r="A301" s="1"/>
      <c r="B301" s="20"/>
      <c r="C301" s="21"/>
      <c r="D301" s="46"/>
      <c r="E301" s="46"/>
      <c r="F301" s="46"/>
      <c r="G301" s="46"/>
      <c r="H301" s="46"/>
      <c r="I301" s="46"/>
      <c r="J301" s="46"/>
      <c r="K301" s="46"/>
      <c r="L301" s="72"/>
      <c r="M301" s="76"/>
      <c r="N301" s="1"/>
      <c r="O301" s="1"/>
    </row>
    <row r="302" spans="1:15">
      <c r="A302" s="1"/>
      <c r="B302" s="20"/>
      <c r="C302" s="21"/>
      <c r="D302" s="46"/>
      <c r="E302" s="46"/>
      <c r="F302" s="46"/>
      <c r="G302" s="46"/>
      <c r="H302" s="46"/>
      <c r="I302" s="46"/>
      <c r="J302" s="46"/>
      <c r="K302" s="46"/>
      <c r="L302" s="72"/>
      <c r="M302" s="76"/>
      <c r="N302" s="1"/>
      <c r="O302" s="1"/>
    </row>
    <row r="303" spans="1:15">
      <c r="A303" s="1"/>
      <c r="B303" s="20"/>
      <c r="C303" s="21"/>
      <c r="D303" s="46"/>
      <c r="E303" s="46"/>
      <c r="F303" s="46"/>
      <c r="G303" s="46"/>
      <c r="H303" s="46"/>
      <c r="I303" s="46"/>
      <c r="J303" s="46"/>
      <c r="K303" s="46"/>
      <c r="L303" s="72"/>
      <c r="M303" s="76"/>
      <c r="N303" s="1"/>
      <c r="O303" s="1"/>
    </row>
    <row r="304" spans="1:15">
      <c r="A304" s="67"/>
      <c r="B304" s="68"/>
      <c r="C304" s="69"/>
      <c r="E304" s="46"/>
      <c r="F304" s="46"/>
      <c r="G304" s="46"/>
      <c r="H304" s="46"/>
      <c r="I304" s="46"/>
      <c r="J304" s="46"/>
      <c r="K304" s="46"/>
      <c r="L304" s="72"/>
      <c r="M304" s="76"/>
      <c r="N304" t="s">
        <v>41</v>
      </c>
      <c r="O304" s="1"/>
    </row>
    <row r="305" spans="1:16">
      <c r="B305" s="63">
        <v>860001</v>
      </c>
      <c r="C305" s="87">
        <v>969999</v>
      </c>
      <c r="D305" s="80">
        <f>所得税診断!$B$5-源泉徴収税額!$B$293</f>
        <v>-606002</v>
      </c>
      <c r="E305" s="80">
        <f>所得税診断!$B$5-源泉徴収税額!$B$293</f>
        <v>-606002</v>
      </c>
      <c r="F305" s="80">
        <f>所得税診断!$B$5-源泉徴収税額!$B$293</f>
        <v>-606002</v>
      </c>
      <c r="G305" s="80">
        <f>所得税診断!$B$5-源泉徴収税額!$B$293</f>
        <v>-606002</v>
      </c>
      <c r="H305" s="80">
        <f>所得税診断!$B$5-源泉徴収税額!$B$293</f>
        <v>-606002</v>
      </c>
      <c r="I305" s="80">
        <f>所得税診断!$B$5-源泉徴収税額!$B$293</f>
        <v>-606002</v>
      </c>
      <c r="J305" s="80">
        <f>所得税診断!$B$5-源泉徴収税額!$B$293</f>
        <v>-606002</v>
      </c>
      <c r="K305" s="80">
        <f>所得税診断!$B$5-源泉徴収税額!$B$293</f>
        <v>-606002</v>
      </c>
      <c r="L305" s="80">
        <f>所得税診断!$B$5-源泉徴収税額!$B$293</f>
        <v>-606002</v>
      </c>
      <c r="M305" s="77" t="s">
        <v>42</v>
      </c>
      <c r="O305" s="1"/>
    </row>
    <row r="306" spans="1:16">
      <c r="A306" s="1"/>
      <c r="B306" s="114">
        <v>0.23483000000000001</v>
      </c>
      <c r="C306" s="69"/>
      <c r="D306" s="46">
        <f>D305*$B$306</f>
        <v>-142307.44966000001</v>
      </c>
      <c r="E306" s="46">
        <f t="shared" ref="E306:K306" si="4">E305*$B$306</f>
        <v>-142307.44966000001</v>
      </c>
      <c r="F306" s="46">
        <f t="shared" si="4"/>
        <v>-142307.44966000001</v>
      </c>
      <c r="G306" s="46">
        <f t="shared" si="4"/>
        <v>-142307.44966000001</v>
      </c>
      <c r="H306" s="46">
        <f t="shared" si="4"/>
        <v>-142307.44966000001</v>
      </c>
      <c r="I306" s="46">
        <f t="shared" si="4"/>
        <v>-142307.44966000001</v>
      </c>
      <c r="J306" s="46">
        <f t="shared" si="4"/>
        <v>-142307.44966000001</v>
      </c>
      <c r="K306" s="46">
        <f t="shared" si="4"/>
        <v>-142307.44966000001</v>
      </c>
      <c r="L306" s="79">
        <f>L305*N306</f>
        <v>-247491.21679999999</v>
      </c>
      <c r="M306" s="78" t="s">
        <v>43</v>
      </c>
      <c r="N306" s="119">
        <v>0.40839999999999999</v>
      </c>
      <c r="O306" s="1"/>
    </row>
    <row r="307" spans="1:16">
      <c r="A307" s="1"/>
      <c r="B307" s="20"/>
      <c r="C307" s="69"/>
      <c r="D307" s="46">
        <f>D293+D306</f>
        <v>-44957.449660000013</v>
      </c>
      <c r="E307" s="46">
        <f t="shared" ref="E307:K307" si="5">E293+E306</f>
        <v>-52387.449660000013</v>
      </c>
      <c r="F307" s="46">
        <f t="shared" si="5"/>
        <v>-59827.449660000013</v>
      </c>
      <c r="G307" s="46">
        <f t="shared" si="5"/>
        <v>-66377.449660000013</v>
      </c>
      <c r="H307" s="46">
        <f t="shared" si="5"/>
        <v>-72837.449660000013</v>
      </c>
      <c r="I307" s="46">
        <f t="shared" si="5"/>
        <v>-79297.449660000013</v>
      </c>
      <c r="J307" s="46">
        <f t="shared" si="5"/>
        <v>-85777.449660000013</v>
      </c>
      <c r="K307" s="46">
        <f t="shared" si="5"/>
        <v>-92237.449660000013</v>
      </c>
      <c r="L307" s="79">
        <f>L293+L306</f>
        <v>73408.783200000005</v>
      </c>
      <c r="M307" s="76"/>
      <c r="N307" s="1"/>
      <c r="O307" s="1"/>
    </row>
    <row r="308" spans="1:16">
      <c r="A308" s="1"/>
      <c r="B308" s="71"/>
      <c r="C308" s="69"/>
      <c r="D308" s="46"/>
      <c r="E308" s="46"/>
      <c r="F308" s="46"/>
      <c r="G308" s="46"/>
      <c r="H308" s="46"/>
      <c r="I308" s="46"/>
      <c r="J308" s="46"/>
      <c r="K308" s="46"/>
      <c r="L308" s="79"/>
      <c r="M308" s="76"/>
      <c r="N308" s="1"/>
      <c r="O308" s="1"/>
      <c r="P308" s="66"/>
    </row>
    <row r="309" spans="1:16">
      <c r="B309" s="63">
        <v>970001</v>
      </c>
      <c r="C309" s="87">
        <v>1719999</v>
      </c>
      <c r="D309" s="80">
        <f>所得税診断!$B$5-源泉徴収税額!$B$295</f>
        <v>-716002</v>
      </c>
      <c r="E309" s="80">
        <f>所得税診断!$B$5-源泉徴収税額!$B$295</f>
        <v>-716002</v>
      </c>
      <c r="F309" s="80">
        <f>所得税診断!$B$5-源泉徴収税額!$B$295</f>
        <v>-716002</v>
      </c>
      <c r="G309" s="80">
        <f>所得税診断!$B$5-源泉徴収税額!$B$295</f>
        <v>-716002</v>
      </c>
      <c r="H309" s="80">
        <f>所得税診断!$B$5-源泉徴収税額!$B$295</f>
        <v>-716002</v>
      </c>
      <c r="I309" s="80">
        <f>所得税診断!$B$5-源泉徴収税額!$B$295</f>
        <v>-716002</v>
      </c>
      <c r="J309" s="80">
        <f>所得税診断!$B$5-源泉徴収税額!$B$295</f>
        <v>-716002</v>
      </c>
      <c r="K309" s="80">
        <f>所得税診断!$B$5-源泉徴収税額!$B$295</f>
        <v>-716002</v>
      </c>
      <c r="L309" s="80">
        <f>所得税診断!$B$5-源泉徴収税額!$B$293</f>
        <v>-606002</v>
      </c>
      <c r="M309" s="77" t="s">
        <v>42</v>
      </c>
      <c r="N309" s="1"/>
      <c r="O309" s="1"/>
    </row>
    <row r="310" spans="1:16">
      <c r="A310" s="1"/>
      <c r="B310" s="114">
        <v>0.33693000000000001</v>
      </c>
      <c r="C310" s="69"/>
      <c r="D310" s="46">
        <f>D309*$B$310</f>
        <v>-241242.55386000001</v>
      </c>
      <c r="E310" s="46">
        <f t="shared" ref="E310:K310" si="6">E309*$B$310</f>
        <v>-241242.55386000001</v>
      </c>
      <c r="F310" s="46">
        <f t="shared" si="6"/>
        <v>-241242.55386000001</v>
      </c>
      <c r="G310" s="46">
        <f t="shared" si="6"/>
        <v>-241242.55386000001</v>
      </c>
      <c r="H310" s="46">
        <f t="shared" si="6"/>
        <v>-241242.55386000001</v>
      </c>
      <c r="I310" s="46">
        <f t="shared" si="6"/>
        <v>-241242.55386000001</v>
      </c>
      <c r="J310" s="46">
        <f t="shared" si="6"/>
        <v>-241242.55386000001</v>
      </c>
      <c r="K310" s="46">
        <f t="shared" si="6"/>
        <v>-241242.55386000001</v>
      </c>
      <c r="L310" s="79">
        <f>L309*N310</f>
        <v>-247491.21679999999</v>
      </c>
      <c r="M310" s="78" t="s">
        <v>43</v>
      </c>
      <c r="N310" s="119">
        <v>0.40839999999999999</v>
      </c>
      <c r="O310" s="1"/>
    </row>
    <row r="311" spans="1:16">
      <c r="A311" s="1"/>
      <c r="B311" s="70"/>
      <c r="C311" s="69"/>
      <c r="D311" s="46">
        <f t="shared" ref="D311:K311" si="7">D295+D310</f>
        <v>-118052.55386000001</v>
      </c>
      <c r="E311" s="46">
        <f t="shared" si="7"/>
        <v>-125482.55386000001</v>
      </c>
      <c r="F311" s="46">
        <f t="shared" si="7"/>
        <v>-132922.55386000001</v>
      </c>
      <c r="G311" s="46">
        <f t="shared" si="7"/>
        <v>-139472.55386000001</v>
      </c>
      <c r="H311" s="46">
        <f t="shared" si="7"/>
        <v>-145932.55386000001</v>
      </c>
      <c r="I311" s="46">
        <f t="shared" si="7"/>
        <v>-152392.55386000001</v>
      </c>
      <c r="J311" s="46">
        <f t="shared" si="7"/>
        <v>-158872.55386000001</v>
      </c>
      <c r="K311" s="46">
        <f t="shared" si="7"/>
        <v>-165332.55386000001</v>
      </c>
      <c r="L311" s="79">
        <f>L293+L310</f>
        <v>73408.783200000005</v>
      </c>
      <c r="M311" s="78"/>
      <c r="N311" s="1"/>
      <c r="O311" s="1"/>
    </row>
    <row r="312" spans="1:16">
      <c r="A312" s="1"/>
      <c r="B312" s="20"/>
      <c r="C312" s="69"/>
      <c r="D312" s="46"/>
      <c r="E312" s="46"/>
      <c r="F312" s="46"/>
      <c r="G312" s="46"/>
      <c r="H312" s="46"/>
      <c r="I312" s="46"/>
      <c r="J312" s="46"/>
      <c r="K312" s="46"/>
      <c r="L312" s="79"/>
      <c r="M312" s="76"/>
      <c r="N312" s="1"/>
      <c r="O312" s="1"/>
    </row>
    <row r="313" spans="1:16">
      <c r="B313" s="63">
        <v>1720001</v>
      </c>
      <c r="C313" s="87">
        <v>3549999</v>
      </c>
      <c r="D313" s="46">
        <f>所得税診断!$B$5-源泉徴収税額!$B$297</f>
        <v>-1466002</v>
      </c>
      <c r="E313" s="46">
        <f>所得税診断!$B$5-源泉徴収税額!$B$297</f>
        <v>-1466002</v>
      </c>
      <c r="F313" s="46">
        <f>所得税診断!$B$5-源泉徴収税額!$B$297</f>
        <v>-1466002</v>
      </c>
      <c r="G313" s="46">
        <f>所得税診断!$B$5-源泉徴収税額!$B$297</f>
        <v>-1466002</v>
      </c>
      <c r="H313" s="46">
        <f>所得税診断!$B$5-源泉徴収税額!$B$297</f>
        <v>-1466002</v>
      </c>
      <c r="I313" s="46">
        <f>所得税診断!$B$5-源泉徴収税額!$B$297</f>
        <v>-1466002</v>
      </c>
      <c r="J313" s="46">
        <f>所得税診断!$B$5-源泉徴収税額!$B$297</f>
        <v>-1466002</v>
      </c>
      <c r="K313" s="46">
        <f>所得税診断!$B$5-源泉徴収税額!$B$297</f>
        <v>-1466002</v>
      </c>
      <c r="L313" s="3">
        <f>所得税診断!B5-源泉徴収税額!B297</f>
        <v>-1466002</v>
      </c>
      <c r="M313" s="77" t="s">
        <v>42</v>
      </c>
      <c r="N313" s="1"/>
      <c r="O313" s="1"/>
    </row>
    <row r="314" spans="1:16">
      <c r="A314" s="1"/>
      <c r="B314" s="114">
        <v>0.40839999999999999</v>
      </c>
      <c r="C314" s="69"/>
      <c r="D314" s="46">
        <f>D313*$B$314</f>
        <v>-598715.21679999994</v>
      </c>
      <c r="E314" s="46">
        <f t="shared" ref="E314:K314" si="8">E313*$B$314</f>
        <v>-598715.21679999994</v>
      </c>
      <c r="F314" s="46">
        <f t="shared" si="8"/>
        <v>-598715.21679999994</v>
      </c>
      <c r="G314" s="46">
        <f t="shared" si="8"/>
        <v>-598715.21679999994</v>
      </c>
      <c r="H314" s="46">
        <f t="shared" si="8"/>
        <v>-598715.21679999994</v>
      </c>
      <c r="I314" s="46">
        <f t="shared" si="8"/>
        <v>-598715.21679999994</v>
      </c>
      <c r="J314" s="46">
        <f t="shared" si="8"/>
        <v>-598715.21679999994</v>
      </c>
      <c r="K314" s="46">
        <f t="shared" si="8"/>
        <v>-598715.21679999994</v>
      </c>
      <c r="L314" s="79">
        <f>L313*N314</f>
        <v>-673554.6189</v>
      </c>
      <c r="M314" s="78" t="s">
        <v>43</v>
      </c>
      <c r="N314" s="120">
        <v>0.45945000000000003</v>
      </c>
      <c r="O314" s="1"/>
    </row>
    <row r="315" spans="1:16">
      <c r="A315" s="1"/>
      <c r="B315" s="70"/>
      <c r="C315" s="69"/>
      <c r="D315" s="46">
        <f t="shared" ref="D315:L315" si="9">D297+D314</f>
        <v>-222825.21679999994</v>
      </c>
      <c r="E315" s="46">
        <f t="shared" si="9"/>
        <v>-230255.21679999994</v>
      </c>
      <c r="F315" s="46">
        <f t="shared" si="9"/>
        <v>-237695.21679999994</v>
      </c>
      <c r="G315" s="46">
        <f t="shared" si="9"/>
        <v>-244245.21679999994</v>
      </c>
      <c r="H315" s="46">
        <f t="shared" si="9"/>
        <v>-250705.21679999994</v>
      </c>
      <c r="I315" s="46">
        <f t="shared" si="9"/>
        <v>-257165.21679999994</v>
      </c>
      <c r="J315" s="46">
        <f t="shared" si="9"/>
        <v>-263645.21679999994</v>
      </c>
      <c r="K315" s="46">
        <f t="shared" si="9"/>
        <v>-270105.21679999994</v>
      </c>
      <c r="L315" s="79">
        <f t="shared" si="9"/>
        <v>-1354.6189000000013</v>
      </c>
      <c r="M315" s="78"/>
      <c r="N315" s="1"/>
      <c r="O315" s="1"/>
    </row>
    <row r="316" spans="1:16">
      <c r="A316" s="1"/>
      <c r="B316" s="20"/>
      <c r="C316" s="69"/>
      <c r="D316" s="46"/>
      <c r="E316" s="46"/>
      <c r="F316" s="46"/>
      <c r="G316" s="46"/>
      <c r="H316" s="46"/>
      <c r="I316" s="46"/>
      <c r="J316" s="46"/>
      <c r="K316" s="46"/>
      <c r="L316" s="79"/>
      <c r="M316" s="76"/>
      <c r="N316" s="1"/>
      <c r="O316" s="1"/>
    </row>
    <row r="317" spans="1:16">
      <c r="B317" s="63">
        <v>3550001</v>
      </c>
      <c r="C317" s="69"/>
      <c r="D317" s="46">
        <f>所得税診断!$B$5-源泉徴収税額!$B$299</f>
        <v>-3296002</v>
      </c>
      <c r="E317" s="46">
        <f>所得税診断!$B$5-源泉徴収税額!$B$299</f>
        <v>-3296002</v>
      </c>
      <c r="F317" s="46">
        <f>所得税診断!$B$5-源泉徴収税額!$B$299</f>
        <v>-3296002</v>
      </c>
      <c r="G317" s="46">
        <f>所得税診断!$B$5-源泉徴収税額!$B$299</f>
        <v>-3296002</v>
      </c>
      <c r="H317" s="46">
        <f>所得税診断!$B$5-源泉徴収税額!$B$299</f>
        <v>-3296002</v>
      </c>
      <c r="I317" s="46">
        <f>所得税診断!$B$5-源泉徴収税額!$B$299</f>
        <v>-3296002</v>
      </c>
      <c r="J317" s="46">
        <f>所得税診断!$B$5-源泉徴収税額!$B$299</f>
        <v>-3296002</v>
      </c>
      <c r="K317" s="46">
        <f>所得税診断!$B$5-源泉徴収税額!$B$299</f>
        <v>-3296002</v>
      </c>
      <c r="L317" s="79"/>
      <c r="M317" s="77" t="s">
        <v>42</v>
      </c>
      <c r="N317" s="1"/>
      <c r="O317" s="1"/>
    </row>
    <row r="318" spans="1:16">
      <c r="A318" s="1"/>
      <c r="B318" s="114">
        <v>0.45945000000000003</v>
      </c>
      <c r="C318" s="69"/>
      <c r="D318" s="46">
        <f>D317*$B$318</f>
        <v>-1514348.1189000001</v>
      </c>
      <c r="E318" s="46">
        <f t="shared" ref="E318:K318" si="10">E317*$B$318</f>
        <v>-1514348.1189000001</v>
      </c>
      <c r="F318" s="46">
        <f t="shared" si="10"/>
        <v>-1514348.1189000001</v>
      </c>
      <c r="G318" s="46">
        <f t="shared" si="10"/>
        <v>-1514348.1189000001</v>
      </c>
      <c r="H318" s="46">
        <f t="shared" si="10"/>
        <v>-1514348.1189000001</v>
      </c>
      <c r="I318" s="46">
        <f t="shared" si="10"/>
        <v>-1514348.1189000001</v>
      </c>
      <c r="J318" s="46">
        <f t="shared" si="10"/>
        <v>-1514348.1189000001</v>
      </c>
      <c r="K318" s="46">
        <f t="shared" si="10"/>
        <v>-1514348.1189000001</v>
      </c>
      <c r="L318" s="79"/>
      <c r="M318" s="78" t="s">
        <v>43</v>
      </c>
      <c r="N318" s="1"/>
      <c r="O318" s="1"/>
    </row>
    <row r="319" spans="1:16">
      <c r="A319" s="1"/>
      <c r="B319" s="20"/>
      <c r="C319" s="21"/>
      <c r="D319" s="46">
        <f t="shared" ref="D319:K319" si="11">D299+D318</f>
        <v>-391078.11890000012</v>
      </c>
      <c r="E319" s="46">
        <f t="shared" si="11"/>
        <v>-398508.11890000012</v>
      </c>
      <c r="F319" s="46">
        <f t="shared" si="11"/>
        <v>-405948.11890000012</v>
      </c>
      <c r="G319" s="46">
        <f t="shared" si="11"/>
        <v>-412498.11890000012</v>
      </c>
      <c r="H319" s="46">
        <f t="shared" si="11"/>
        <v>-418958.11890000012</v>
      </c>
      <c r="I319" s="46">
        <f t="shared" si="11"/>
        <v>-425418.11890000012</v>
      </c>
      <c r="J319" s="46">
        <f t="shared" si="11"/>
        <v>-431898.11890000012</v>
      </c>
      <c r="K319" s="46">
        <f t="shared" si="11"/>
        <v>-438358.11890000012</v>
      </c>
      <c r="L319" s="79"/>
      <c r="M319" s="76"/>
      <c r="N319" s="1"/>
      <c r="O319" s="1"/>
    </row>
    <row r="320" spans="1:16">
      <c r="A320" s="1"/>
      <c r="B320" s="81"/>
      <c r="C320" s="82"/>
      <c r="D320" s="83"/>
      <c r="E320" s="83"/>
      <c r="F320" s="83"/>
      <c r="G320" s="83"/>
      <c r="H320" s="83"/>
      <c r="I320" s="83"/>
      <c r="J320" s="83"/>
      <c r="K320" s="83"/>
      <c r="L320" s="84"/>
      <c r="M320" s="8"/>
      <c r="N320" s="1"/>
      <c r="O320" s="1"/>
    </row>
  </sheetData>
  <sheetProtection sheet="1" objects="1" scenarios="1"/>
  <mergeCells count="5">
    <mergeCell ref="B2:L2"/>
    <mergeCell ref="B3:C5"/>
    <mergeCell ref="D3:K3"/>
    <mergeCell ref="D4:K4"/>
    <mergeCell ref="D6:K6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activeCell="M9" sqref="M9"/>
    </sheetView>
  </sheetViews>
  <sheetFormatPr defaultRowHeight="13.1"/>
  <cols>
    <col min="2" max="2" width="9.21875" bestFit="1" customWidth="1"/>
    <col min="4" max="4" width="9.21875" bestFit="1" customWidth="1"/>
    <col min="7" max="8" width="8.88671875" hidden="1" customWidth="1"/>
    <col min="11" max="12" width="13.44140625" customWidth="1"/>
  </cols>
  <sheetData>
    <row r="1" spans="1:15">
      <c r="E1" s="56" t="s">
        <v>46</v>
      </c>
      <c r="K1" s="106" t="s">
        <v>47</v>
      </c>
    </row>
    <row r="2" spans="1:15">
      <c r="A2" s="22"/>
      <c r="B2" s="4"/>
      <c r="C2" s="4"/>
      <c r="D2" s="23" t="s">
        <v>17</v>
      </c>
      <c r="E2" s="24">
        <f>使い方!O12</f>
        <v>0.1003</v>
      </c>
      <c r="F2" s="25">
        <f>E2/2</f>
        <v>5.015E-2</v>
      </c>
      <c r="G2" s="26">
        <f>使い方!O13</f>
        <v>1.7299999999999999E-2</v>
      </c>
      <c r="H2" s="25">
        <f>G2/2</f>
        <v>8.6499999999999997E-3</v>
      </c>
      <c r="I2" s="25">
        <f>E2+G2</f>
        <v>0.1176</v>
      </c>
      <c r="J2" s="25">
        <f>I2/2</f>
        <v>5.8799999999999998E-2</v>
      </c>
      <c r="K2" s="107">
        <f>使い方!O14</f>
        <v>0.183</v>
      </c>
      <c r="L2" s="107">
        <f>K2/2</f>
        <v>9.1499999999999998E-2</v>
      </c>
      <c r="M2" s="1"/>
      <c r="N2" s="8"/>
      <c r="O2" s="1"/>
    </row>
    <row r="3" spans="1:15">
      <c r="A3" s="22"/>
      <c r="B3" s="4"/>
      <c r="C3" s="4"/>
      <c r="D3" s="27"/>
      <c r="E3" s="28" t="s">
        <v>18</v>
      </c>
      <c r="F3" s="29" t="s">
        <v>19</v>
      </c>
      <c r="G3" s="28" t="s">
        <v>20</v>
      </c>
      <c r="H3" s="29" t="s">
        <v>21</v>
      </c>
      <c r="I3" s="28" t="s">
        <v>22</v>
      </c>
      <c r="J3" s="29" t="s">
        <v>23</v>
      </c>
      <c r="K3" s="164" t="s">
        <v>48</v>
      </c>
      <c r="L3" s="165"/>
      <c r="M3" s="1"/>
      <c r="N3" s="8"/>
      <c r="O3" s="1"/>
    </row>
    <row r="4" spans="1:15">
      <c r="A4" s="22"/>
      <c r="B4" s="4"/>
      <c r="C4" s="4"/>
      <c r="D4" s="27"/>
      <c r="E4" s="30"/>
      <c r="F4" s="31" t="s">
        <v>24</v>
      </c>
      <c r="G4" s="30"/>
      <c r="H4" s="31" t="s">
        <v>24</v>
      </c>
      <c r="I4" s="30"/>
      <c r="J4" s="31" t="s">
        <v>25</v>
      </c>
      <c r="K4" s="166"/>
      <c r="L4" s="167"/>
      <c r="M4" s="1"/>
      <c r="N4" s="8"/>
      <c r="O4" s="1"/>
    </row>
    <row r="5" spans="1:15" ht="16.399999999999999">
      <c r="A5" s="22"/>
      <c r="B5" s="32"/>
      <c r="C5" s="32">
        <v>1</v>
      </c>
      <c r="D5" s="32">
        <v>2</v>
      </c>
      <c r="E5" s="32">
        <v>3</v>
      </c>
      <c r="F5" s="22">
        <v>4</v>
      </c>
      <c r="G5" s="22">
        <v>5</v>
      </c>
      <c r="H5" s="22">
        <v>6</v>
      </c>
      <c r="I5" s="22">
        <v>7</v>
      </c>
      <c r="J5" s="22">
        <v>8</v>
      </c>
      <c r="K5" s="22"/>
      <c r="L5" s="22"/>
      <c r="M5" s="1"/>
      <c r="N5" s="8"/>
      <c r="O5" s="1"/>
    </row>
    <row r="6" spans="1:15" ht="13.1" customHeight="1">
      <c r="A6" s="171" t="s">
        <v>26</v>
      </c>
      <c r="B6" s="172"/>
      <c r="C6" s="172"/>
      <c r="D6" s="173"/>
      <c r="E6" s="177" t="s">
        <v>44</v>
      </c>
      <c r="F6" s="178"/>
      <c r="G6" s="181" t="s">
        <v>45</v>
      </c>
      <c r="H6" s="182"/>
      <c r="I6" s="182"/>
      <c r="J6" s="183"/>
      <c r="K6" s="153" t="s">
        <v>107</v>
      </c>
      <c r="L6" s="89"/>
      <c r="M6" s="1"/>
      <c r="N6" s="8"/>
      <c r="O6" s="1"/>
    </row>
    <row r="7" spans="1:15">
      <c r="A7" s="174"/>
      <c r="B7" s="175"/>
      <c r="C7" s="175"/>
      <c r="D7" s="176"/>
      <c r="E7" s="179"/>
      <c r="F7" s="180"/>
      <c r="G7" s="184"/>
      <c r="H7" s="185"/>
      <c r="I7" s="185"/>
      <c r="J7" s="186"/>
      <c r="K7" s="89"/>
      <c r="L7" s="89"/>
      <c r="M7" s="1"/>
      <c r="N7" s="8"/>
      <c r="O7" s="1"/>
    </row>
    <row r="8" spans="1:15">
      <c r="A8" s="187" t="s">
        <v>27</v>
      </c>
      <c r="B8" s="190" t="s">
        <v>36</v>
      </c>
      <c r="C8" s="193" t="s">
        <v>28</v>
      </c>
      <c r="D8" s="194"/>
      <c r="E8" s="199" t="s">
        <v>29</v>
      </c>
      <c r="F8" s="168" t="s">
        <v>30</v>
      </c>
      <c r="G8" s="199" t="s">
        <v>1</v>
      </c>
      <c r="H8" s="168" t="s">
        <v>30</v>
      </c>
      <c r="I8" s="168" t="s">
        <v>31</v>
      </c>
      <c r="J8" s="168" t="s">
        <v>30</v>
      </c>
      <c r="K8" s="95"/>
      <c r="L8" s="95"/>
      <c r="M8" s="1"/>
      <c r="N8" s="8"/>
      <c r="O8" s="1"/>
    </row>
    <row r="9" spans="1:15">
      <c r="A9" s="188"/>
      <c r="B9" s="191"/>
      <c r="C9" s="195"/>
      <c r="D9" s="196"/>
      <c r="E9" s="200"/>
      <c r="F9" s="169"/>
      <c r="G9" s="200"/>
      <c r="H9" s="169"/>
      <c r="I9" s="169"/>
      <c r="J9" s="169"/>
      <c r="K9" s="95"/>
      <c r="L9" s="95"/>
      <c r="M9" s="1"/>
      <c r="N9" s="8"/>
      <c r="O9" s="1"/>
    </row>
    <row r="10" spans="1:15">
      <c r="A10" s="188"/>
      <c r="B10" s="191"/>
      <c r="C10" s="197"/>
      <c r="D10" s="198"/>
      <c r="E10" s="201"/>
      <c r="F10" s="170"/>
      <c r="G10" s="201"/>
      <c r="H10" s="170"/>
      <c r="I10" s="170"/>
      <c r="J10" s="170"/>
      <c r="K10" s="95"/>
      <c r="L10" s="95"/>
      <c r="M10" s="1"/>
      <c r="N10" s="8"/>
      <c r="O10" s="1"/>
    </row>
    <row r="11" spans="1:15">
      <c r="A11" s="189"/>
      <c r="B11" s="192"/>
      <c r="C11" s="49" t="s">
        <v>32</v>
      </c>
      <c r="D11" s="33" t="s">
        <v>33</v>
      </c>
      <c r="E11" s="34" t="s">
        <v>37</v>
      </c>
      <c r="F11" s="35" t="s">
        <v>34</v>
      </c>
      <c r="G11" s="34" t="s">
        <v>37</v>
      </c>
      <c r="H11" s="35" t="s">
        <v>34</v>
      </c>
      <c r="I11" s="34" t="s">
        <v>35</v>
      </c>
      <c r="J11" s="35" t="s">
        <v>37</v>
      </c>
      <c r="K11" s="96"/>
      <c r="L11" s="96"/>
      <c r="M11" s="1"/>
      <c r="N11" s="8"/>
      <c r="O11" s="1"/>
    </row>
    <row r="12" spans="1:15">
      <c r="A12" s="36">
        <v>1</v>
      </c>
      <c r="B12" s="37">
        <v>58000</v>
      </c>
      <c r="C12" s="38">
        <v>0</v>
      </c>
      <c r="D12" s="39">
        <v>63000</v>
      </c>
      <c r="E12" s="88">
        <f>B12*$E$2</f>
        <v>5817.4</v>
      </c>
      <c r="F12" s="88">
        <f>B12*$F$2</f>
        <v>2908.7</v>
      </c>
      <c r="G12" s="88">
        <f>B12*$G$2</f>
        <v>1003.4</v>
      </c>
      <c r="H12" s="88">
        <f>B12*$H$2</f>
        <v>501.7</v>
      </c>
      <c r="I12" s="88">
        <f>B12*$I$2</f>
        <v>6820.8</v>
      </c>
      <c r="J12" s="88">
        <f>B12*$J$2</f>
        <v>3410.4</v>
      </c>
      <c r="K12" s="97"/>
      <c r="L12" s="101"/>
      <c r="M12" s="1"/>
      <c r="N12" s="9">
        <f>ROUNDUP(F12-0.5,0)</f>
        <v>2909</v>
      </c>
      <c r="O12" s="9">
        <f t="shared" ref="O12:O15" si="0">B12</f>
        <v>58000</v>
      </c>
    </row>
    <row r="13" spans="1:15">
      <c r="A13" s="36">
        <v>2</v>
      </c>
      <c r="B13" s="37">
        <v>68000</v>
      </c>
      <c r="C13" s="38">
        <v>63000</v>
      </c>
      <c r="D13" s="39">
        <v>73000</v>
      </c>
      <c r="E13" s="88">
        <f t="shared" ref="E13:E61" si="1">B13*$E$2</f>
        <v>6820.4</v>
      </c>
      <c r="F13" s="88">
        <f t="shared" ref="F13:F61" si="2">B13*$F$2</f>
        <v>3410.2</v>
      </c>
      <c r="G13" s="88">
        <f t="shared" ref="G13:G61" si="3">B13*$G$2</f>
        <v>1176.3999999999999</v>
      </c>
      <c r="H13" s="88">
        <f t="shared" ref="H13:H61" si="4">B13*$H$2</f>
        <v>588.19999999999993</v>
      </c>
      <c r="I13" s="88">
        <f t="shared" ref="I13:I61" si="5">B13*$I$2</f>
        <v>7996.8</v>
      </c>
      <c r="J13" s="88">
        <f t="shared" ref="J13:J61" si="6">B13*$J$2</f>
        <v>3998.4</v>
      </c>
      <c r="K13" s="98"/>
      <c r="L13" s="102"/>
      <c r="M13" s="1"/>
      <c r="N13" s="9">
        <f t="shared" ref="N13:N61" si="7">ROUNDUP(F13-0.5,0)</f>
        <v>3410</v>
      </c>
      <c r="O13" s="9">
        <f t="shared" si="0"/>
        <v>68000</v>
      </c>
    </row>
    <row r="14" spans="1:15">
      <c r="A14" s="36">
        <v>3</v>
      </c>
      <c r="B14" s="37">
        <v>78000</v>
      </c>
      <c r="C14" s="38">
        <v>73000</v>
      </c>
      <c r="D14" s="39">
        <v>83000</v>
      </c>
      <c r="E14" s="88">
        <f t="shared" si="1"/>
        <v>7823.4</v>
      </c>
      <c r="F14" s="88">
        <f t="shared" si="2"/>
        <v>3911.7</v>
      </c>
      <c r="G14" s="88">
        <f t="shared" si="3"/>
        <v>1349.3999999999999</v>
      </c>
      <c r="H14" s="88">
        <f t="shared" si="4"/>
        <v>674.69999999999993</v>
      </c>
      <c r="I14" s="88">
        <f t="shared" si="5"/>
        <v>9172.7999999999993</v>
      </c>
      <c r="J14" s="88">
        <f t="shared" si="6"/>
        <v>4586.3999999999996</v>
      </c>
      <c r="K14" s="99"/>
      <c r="L14" s="103"/>
      <c r="M14" s="1"/>
      <c r="N14" s="9">
        <f t="shared" si="7"/>
        <v>3912</v>
      </c>
      <c r="O14" s="9">
        <f t="shared" si="0"/>
        <v>78000</v>
      </c>
    </row>
    <row r="15" spans="1:15">
      <c r="A15" s="36">
        <v>4</v>
      </c>
      <c r="B15" s="37">
        <v>88000</v>
      </c>
      <c r="C15" s="38">
        <v>83000</v>
      </c>
      <c r="D15" s="39">
        <v>93000</v>
      </c>
      <c r="E15" s="88">
        <f t="shared" si="1"/>
        <v>8826.4</v>
      </c>
      <c r="F15" s="88">
        <f t="shared" si="2"/>
        <v>4413.2</v>
      </c>
      <c r="G15" s="88">
        <f t="shared" si="3"/>
        <v>1522.3999999999999</v>
      </c>
      <c r="H15" s="88">
        <f t="shared" si="4"/>
        <v>761.19999999999993</v>
      </c>
      <c r="I15" s="88">
        <f t="shared" si="5"/>
        <v>10348.799999999999</v>
      </c>
      <c r="J15" s="88">
        <f t="shared" si="6"/>
        <v>5174.3999999999996</v>
      </c>
      <c r="K15" s="100">
        <f t="shared" ref="K15:K45" si="8">B15*$K$2</f>
        <v>16104</v>
      </c>
      <c r="L15" s="104">
        <f t="shared" ref="L15:L45" si="9">B15*$L$2</f>
        <v>8052</v>
      </c>
      <c r="M15" s="1"/>
      <c r="N15" s="9">
        <f t="shared" si="7"/>
        <v>4413</v>
      </c>
      <c r="O15" s="9">
        <f t="shared" si="0"/>
        <v>88000</v>
      </c>
    </row>
    <row r="16" spans="1:15">
      <c r="A16" s="36">
        <v>5</v>
      </c>
      <c r="B16" s="40">
        <v>98000</v>
      </c>
      <c r="C16" s="41">
        <v>93000</v>
      </c>
      <c r="D16" s="42">
        <v>101000</v>
      </c>
      <c r="E16" s="88">
        <f t="shared" si="1"/>
        <v>9829.4</v>
      </c>
      <c r="F16" s="88">
        <f t="shared" si="2"/>
        <v>4914.7</v>
      </c>
      <c r="G16" s="88">
        <f t="shared" si="3"/>
        <v>1695.3999999999999</v>
      </c>
      <c r="H16" s="88">
        <f t="shared" si="4"/>
        <v>847.69999999999993</v>
      </c>
      <c r="I16" s="88">
        <f t="shared" si="5"/>
        <v>11524.8</v>
      </c>
      <c r="J16" s="88">
        <f t="shared" si="6"/>
        <v>5762.4</v>
      </c>
      <c r="K16" s="105">
        <f t="shared" si="8"/>
        <v>17934</v>
      </c>
      <c r="L16" s="105">
        <f t="shared" si="9"/>
        <v>8967</v>
      </c>
      <c r="M16" s="1"/>
      <c r="N16" s="9">
        <f t="shared" si="7"/>
        <v>4915</v>
      </c>
      <c r="O16" s="9">
        <f>B16</f>
        <v>98000</v>
      </c>
    </row>
    <row r="17" spans="1:15">
      <c r="A17" s="36">
        <v>6</v>
      </c>
      <c r="B17" s="40">
        <v>104000</v>
      </c>
      <c r="C17" s="40">
        <v>101000</v>
      </c>
      <c r="D17" s="40">
        <v>107000</v>
      </c>
      <c r="E17" s="88">
        <f t="shared" si="1"/>
        <v>10431.200000000001</v>
      </c>
      <c r="F17" s="88">
        <f t="shared" si="2"/>
        <v>5215.6000000000004</v>
      </c>
      <c r="G17" s="88">
        <f t="shared" si="3"/>
        <v>1799.2</v>
      </c>
      <c r="H17" s="88">
        <f t="shared" si="4"/>
        <v>899.6</v>
      </c>
      <c r="I17" s="88">
        <f t="shared" si="5"/>
        <v>12230.4</v>
      </c>
      <c r="J17" s="88">
        <f t="shared" si="6"/>
        <v>6115.2</v>
      </c>
      <c r="K17" s="105">
        <f t="shared" si="8"/>
        <v>19032</v>
      </c>
      <c r="L17" s="105">
        <f t="shared" si="9"/>
        <v>9516</v>
      </c>
      <c r="M17" s="1"/>
      <c r="N17" s="9">
        <f t="shared" si="7"/>
        <v>5216</v>
      </c>
      <c r="O17" s="9">
        <f t="shared" ref="O17:O61" si="10">B17</f>
        <v>104000</v>
      </c>
    </row>
    <row r="18" spans="1:15">
      <c r="A18" s="36">
        <v>7</v>
      </c>
      <c r="B18" s="40">
        <v>110000</v>
      </c>
      <c r="C18" s="40">
        <v>107000</v>
      </c>
      <c r="D18" s="40">
        <v>114000</v>
      </c>
      <c r="E18" s="88">
        <f t="shared" si="1"/>
        <v>11033</v>
      </c>
      <c r="F18" s="88">
        <f t="shared" si="2"/>
        <v>5516.5</v>
      </c>
      <c r="G18" s="88">
        <f t="shared" si="3"/>
        <v>1903</v>
      </c>
      <c r="H18" s="88">
        <f t="shared" si="4"/>
        <v>951.5</v>
      </c>
      <c r="I18" s="88">
        <f t="shared" si="5"/>
        <v>12936</v>
      </c>
      <c r="J18" s="88">
        <f t="shared" si="6"/>
        <v>6468</v>
      </c>
      <c r="K18" s="105">
        <f t="shared" si="8"/>
        <v>20130</v>
      </c>
      <c r="L18" s="105">
        <f t="shared" si="9"/>
        <v>10065</v>
      </c>
      <c r="M18" s="1"/>
      <c r="N18" s="9">
        <f t="shared" si="7"/>
        <v>5516</v>
      </c>
      <c r="O18" s="9">
        <f t="shared" si="10"/>
        <v>110000</v>
      </c>
    </row>
    <row r="19" spans="1:15">
      <c r="A19" s="36">
        <v>8</v>
      </c>
      <c r="B19" s="40">
        <v>118000</v>
      </c>
      <c r="C19" s="40">
        <v>114000</v>
      </c>
      <c r="D19" s="40">
        <v>122000</v>
      </c>
      <c r="E19" s="88">
        <f t="shared" si="1"/>
        <v>11835.4</v>
      </c>
      <c r="F19" s="88">
        <f t="shared" si="2"/>
        <v>5917.7</v>
      </c>
      <c r="G19" s="88">
        <f t="shared" si="3"/>
        <v>2041.3999999999999</v>
      </c>
      <c r="H19" s="88">
        <f t="shared" si="4"/>
        <v>1020.6999999999999</v>
      </c>
      <c r="I19" s="88">
        <f t="shared" si="5"/>
        <v>13876.8</v>
      </c>
      <c r="J19" s="88">
        <f t="shared" si="6"/>
        <v>6938.4</v>
      </c>
      <c r="K19" s="105">
        <f t="shared" si="8"/>
        <v>21594</v>
      </c>
      <c r="L19" s="105">
        <f t="shared" si="9"/>
        <v>10797</v>
      </c>
      <c r="M19" s="1"/>
      <c r="N19" s="9">
        <f t="shared" si="7"/>
        <v>5918</v>
      </c>
      <c r="O19" s="9">
        <f t="shared" si="10"/>
        <v>118000</v>
      </c>
    </row>
    <row r="20" spans="1:15">
      <c r="A20" s="36">
        <v>9</v>
      </c>
      <c r="B20" s="40">
        <v>126000</v>
      </c>
      <c r="C20" s="40">
        <v>122000</v>
      </c>
      <c r="D20" s="40">
        <v>130000</v>
      </c>
      <c r="E20" s="88">
        <f t="shared" si="1"/>
        <v>12637.8</v>
      </c>
      <c r="F20" s="88">
        <f t="shared" si="2"/>
        <v>6318.9</v>
      </c>
      <c r="G20" s="88">
        <f t="shared" si="3"/>
        <v>2179.7999999999997</v>
      </c>
      <c r="H20" s="88">
        <f t="shared" si="4"/>
        <v>1089.8999999999999</v>
      </c>
      <c r="I20" s="88">
        <f t="shared" si="5"/>
        <v>14817.6</v>
      </c>
      <c r="J20" s="88">
        <f t="shared" si="6"/>
        <v>7408.8</v>
      </c>
      <c r="K20" s="105">
        <f t="shared" si="8"/>
        <v>23058</v>
      </c>
      <c r="L20" s="105">
        <f t="shared" si="9"/>
        <v>11529</v>
      </c>
      <c r="M20" s="1"/>
      <c r="N20" s="9">
        <f t="shared" si="7"/>
        <v>6319</v>
      </c>
      <c r="O20" s="9">
        <f t="shared" si="10"/>
        <v>126000</v>
      </c>
    </row>
    <row r="21" spans="1:15">
      <c r="A21" s="36">
        <v>10</v>
      </c>
      <c r="B21" s="40">
        <v>134000</v>
      </c>
      <c r="C21" s="40">
        <v>130000</v>
      </c>
      <c r="D21" s="40">
        <v>138000</v>
      </c>
      <c r="E21" s="88">
        <f t="shared" si="1"/>
        <v>13440.2</v>
      </c>
      <c r="F21" s="88">
        <f t="shared" si="2"/>
        <v>6720.1</v>
      </c>
      <c r="G21" s="88">
        <f t="shared" si="3"/>
        <v>2318.1999999999998</v>
      </c>
      <c r="H21" s="88">
        <f t="shared" si="4"/>
        <v>1159.0999999999999</v>
      </c>
      <c r="I21" s="88">
        <f t="shared" si="5"/>
        <v>15758.4</v>
      </c>
      <c r="J21" s="88">
        <f t="shared" si="6"/>
        <v>7879.2</v>
      </c>
      <c r="K21" s="105">
        <f t="shared" si="8"/>
        <v>24522</v>
      </c>
      <c r="L21" s="105">
        <f t="shared" si="9"/>
        <v>12261</v>
      </c>
      <c r="M21" s="1"/>
      <c r="N21" s="9">
        <f t="shared" si="7"/>
        <v>6720</v>
      </c>
      <c r="O21" s="9">
        <f t="shared" si="10"/>
        <v>134000</v>
      </c>
    </row>
    <row r="22" spans="1:15">
      <c r="A22" s="36">
        <v>11</v>
      </c>
      <c r="B22" s="40">
        <v>142000</v>
      </c>
      <c r="C22" s="40">
        <v>138000</v>
      </c>
      <c r="D22" s="40">
        <v>146000</v>
      </c>
      <c r="E22" s="88">
        <f t="shared" si="1"/>
        <v>14242.6</v>
      </c>
      <c r="F22" s="88">
        <f t="shared" si="2"/>
        <v>7121.3</v>
      </c>
      <c r="G22" s="88">
        <f t="shared" si="3"/>
        <v>2456.6</v>
      </c>
      <c r="H22" s="88">
        <f t="shared" si="4"/>
        <v>1228.3</v>
      </c>
      <c r="I22" s="88">
        <f t="shared" si="5"/>
        <v>16699.2</v>
      </c>
      <c r="J22" s="88">
        <f t="shared" si="6"/>
        <v>8349.6</v>
      </c>
      <c r="K22" s="105">
        <f t="shared" si="8"/>
        <v>25986</v>
      </c>
      <c r="L22" s="105">
        <f t="shared" si="9"/>
        <v>12993</v>
      </c>
      <c r="M22" s="1"/>
      <c r="N22" s="9">
        <f t="shared" si="7"/>
        <v>7121</v>
      </c>
      <c r="O22" s="9">
        <f t="shared" si="10"/>
        <v>142000</v>
      </c>
    </row>
    <row r="23" spans="1:15">
      <c r="A23" s="36">
        <v>12</v>
      </c>
      <c r="B23" s="40">
        <v>150000</v>
      </c>
      <c r="C23" s="40">
        <v>146000</v>
      </c>
      <c r="D23" s="40">
        <v>155000</v>
      </c>
      <c r="E23" s="88">
        <f t="shared" si="1"/>
        <v>15045</v>
      </c>
      <c r="F23" s="88">
        <f t="shared" si="2"/>
        <v>7522.5</v>
      </c>
      <c r="G23" s="88">
        <f t="shared" si="3"/>
        <v>2595</v>
      </c>
      <c r="H23" s="88">
        <f t="shared" si="4"/>
        <v>1297.5</v>
      </c>
      <c r="I23" s="88">
        <f t="shared" si="5"/>
        <v>17640</v>
      </c>
      <c r="J23" s="88">
        <f t="shared" si="6"/>
        <v>8820</v>
      </c>
      <c r="K23" s="105">
        <f t="shared" si="8"/>
        <v>27450</v>
      </c>
      <c r="L23" s="105">
        <f t="shared" si="9"/>
        <v>13725</v>
      </c>
      <c r="M23" s="1"/>
      <c r="N23" s="9">
        <f t="shared" si="7"/>
        <v>7522</v>
      </c>
      <c r="O23" s="9">
        <f t="shared" si="10"/>
        <v>150000</v>
      </c>
    </row>
    <row r="24" spans="1:15">
      <c r="A24" s="36">
        <v>13</v>
      </c>
      <c r="B24" s="40">
        <v>160000</v>
      </c>
      <c r="C24" s="40">
        <v>155000</v>
      </c>
      <c r="D24" s="40">
        <v>165000</v>
      </c>
      <c r="E24" s="88">
        <f t="shared" si="1"/>
        <v>16048</v>
      </c>
      <c r="F24" s="88">
        <f t="shared" si="2"/>
        <v>8024</v>
      </c>
      <c r="G24" s="88">
        <f t="shared" si="3"/>
        <v>2768</v>
      </c>
      <c r="H24" s="88">
        <f t="shared" si="4"/>
        <v>1384</v>
      </c>
      <c r="I24" s="88">
        <f t="shared" si="5"/>
        <v>18816</v>
      </c>
      <c r="J24" s="88">
        <f t="shared" si="6"/>
        <v>9408</v>
      </c>
      <c r="K24" s="105">
        <f t="shared" si="8"/>
        <v>29280</v>
      </c>
      <c r="L24" s="105">
        <f t="shared" si="9"/>
        <v>14640</v>
      </c>
      <c r="M24" s="1"/>
      <c r="N24" s="9">
        <f t="shared" si="7"/>
        <v>8024</v>
      </c>
      <c r="O24" s="9">
        <f t="shared" si="10"/>
        <v>160000</v>
      </c>
    </row>
    <row r="25" spans="1:15">
      <c r="A25" s="36">
        <v>14</v>
      </c>
      <c r="B25" s="40">
        <v>170000</v>
      </c>
      <c r="C25" s="40">
        <v>165000</v>
      </c>
      <c r="D25" s="40">
        <v>175000</v>
      </c>
      <c r="E25" s="88">
        <f t="shared" si="1"/>
        <v>17051</v>
      </c>
      <c r="F25" s="88">
        <f t="shared" si="2"/>
        <v>8525.5</v>
      </c>
      <c r="G25" s="88">
        <f t="shared" si="3"/>
        <v>2941</v>
      </c>
      <c r="H25" s="88">
        <f t="shared" si="4"/>
        <v>1470.5</v>
      </c>
      <c r="I25" s="88">
        <f t="shared" si="5"/>
        <v>19992</v>
      </c>
      <c r="J25" s="88">
        <f t="shared" si="6"/>
        <v>9996</v>
      </c>
      <c r="K25" s="105">
        <f t="shared" si="8"/>
        <v>31110</v>
      </c>
      <c r="L25" s="105">
        <f t="shared" si="9"/>
        <v>15555</v>
      </c>
      <c r="M25" s="1"/>
      <c r="N25" s="9">
        <f t="shared" si="7"/>
        <v>8525</v>
      </c>
      <c r="O25" s="9">
        <f t="shared" si="10"/>
        <v>170000</v>
      </c>
    </row>
    <row r="26" spans="1:15">
      <c r="A26" s="36">
        <v>15</v>
      </c>
      <c r="B26" s="40">
        <v>180000</v>
      </c>
      <c r="C26" s="40">
        <v>175000</v>
      </c>
      <c r="D26" s="40">
        <v>185000</v>
      </c>
      <c r="E26" s="88">
        <f t="shared" si="1"/>
        <v>18054</v>
      </c>
      <c r="F26" s="88">
        <f t="shared" si="2"/>
        <v>9027</v>
      </c>
      <c r="G26" s="88">
        <f t="shared" si="3"/>
        <v>3114</v>
      </c>
      <c r="H26" s="88">
        <f t="shared" si="4"/>
        <v>1557</v>
      </c>
      <c r="I26" s="88">
        <f t="shared" si="5"/>
        <v>21168</v>
      </c>
      <c r="J26" s="88">
        <f t="shared" si="6"/>
        <v>10584</v>
      </c>
      <c r="K26" s="105">
        <f t="shared" si="8"/>
        <v>32940</v>
      </c>
      <c r="L26" s="105">
        <f t="shared" si="9"/>
        <v>16470</v>
      </c>
      <c r="M26" s="1"/>
      <c r="N26" s="9">
        <f t="shared" si="7"/>
        <v>9027</v>
      </c>
      <c r="O26" s="9">
        <f t="shared" si="10"/>
        <v>180000</v>
      </c>
    </row>
    <row r="27" spans="1:15">
      <c r="A27" s="36">
        <v>16</v>
      </c>
      <c r="B27" s="40">
        <v>190000</v>
      </c>
      <c r="C27" s="40">
        <v>185000</v>
      </c>
      <c r="D27" s="40">
        <v>195000</v>
      </c>
      <c r="E27" s="88">
        <f t="shared" si="1"/>
        <v>19057</v>
      </c>
      <c r="F27" s="88">
        <f t="shared" si="2"/>
        <v>9528.5</v>
      </c>
      <c r="G27" s="88">
        <f t="shared" si="3"/>
        <v>3287</v>
      </c>
      <c r="H27" s="88">
        <f t="shared" si="4"/>
        <v>1643.5</v>
      </c>
      <c r="I27" s="88">
        <f t="shared" si="5"/>
        <v>22344</v>
      </c>
      <c r="J27" s="88">
        <f t="shared" si="6"/>
        <v>11172</v>
      </c>
      <c r="K27" s="105">
        <f t="shared" si="8"/>
        <v>34770</v>
      </c>
      <c r="L27" s="105">
        <f t="shared" si="9"/>
        <v>17385</v>
      </c>
      <c r="M27" s="1"/>
      <c r="N27" s="9">
        <f t="shared" si="7"/>
        <v>9528</v>
      </c>
      <c r="O27" s="9">
        <f t="shared" si="10"/>
        <v>190000</v>
      </c>
    </row>
    <row r="28" spans="1:15">
      <c r="A28" s="36">
        <v>17</v>
      </c>
      <c r="B28" s="40">
        <v>200000</v>
      </c>
      <c r="C28" s="40">
        <v>195000</v>
      </c>
      <c r="D28" s="40">
        <v>210000</v>
      </c>
      <c r="E28" s="88">
        <f t="shared" si="1"/>
        <v>20060</v>
      </c>
      <c r="F28" s="88">
        <f t="shared" si="2"/>
        <v>10030</v>
      </c>
      <c r="G28" s="88">
        <f t="shared" si="3"/>
        <v>3460</v>
      </c>
      <c r="H28" s="88">
        <f t="shared" si="4"/>
        <v>1730</v>
      </c>
      <c r="I28" s="88">
        <f t="shared" si="5"/>
        <v>23520</v>
      </c>
      <c r="J28" s="88">
        <f t="shared" si="6"/>
        <v>11760</v>
      </c>
      <c r="K28" s="105">
        <f t="shared" si="8"/>
        <v>36600</v>
      </c>
      <c r="L28" s="105">
        <f t="shared" si="9"/>
        <v>18300</v>
      </c>
      <c r="M28" s="1"/>
      <c r="N28" s="9">
        <f t="shared" si="7"/>
        <v>10030</v>
      </c>
      <c r="O28" s="9">
        <f t="shared" si="10"/>
        <v>200000</v>
      </c>
    </row>
    <row r="29" spans="1:15">
      <c r="A29" s="36">
        <v>18</v>
      </c>
      <c r="B29" s="40">
        <v>220000</v>
      </c>
      <c r="C29" s="40">
        <v>210000</v>
      </c>
      <c r="D29" s="40">
        <v>230000</v>
      </c>
      <c r="E29" s="88">
        <f t="shared" si="1"/>
        <v>22066</v>
      </c>
      <c r="F29" s="88">
        <f t="shared" si="2"/>
        <v>11033</v>
      </c>
      <c r="G29" s="88">
        <f t="shared" si="3"/>
        <v>3806</v>
      </c>
      <c r="H29" s="88">
        <f t="shared" si="4"/>
        <v>1903</v>
      </c>
      <c r="I29" s="88">
        <f t="shared" si="5"/>
        <v>25872</v>
      </c>
      <c r="J29" s="88">
        <f t="shared" si="6"/>
        <v>12936</v>
      </c>
      <c r="K29" s="105">
        <f t="shared" si="8"/>
        <v>40260</v>
      </c>
      <c r="L29" s="105">
        <f t="shared" si="9"/>
        <v>20130</v>
      </c>
      <c r="M29" s="1"/>
      <c r="N29" s="9">
        <f t="shared" si="7"/>
        <v>11033</v>
      </c>
      <c r="O29" s="9">
        <f t="shared" si="10"/>
        <v>220000</v>
      </c>
    </row>
    <row r="30" spans="1:15">
      <c r="A30" s="36">
        <v>19</v>
      </c>
      <c r="B30" s="40">
        <v>240000</v>
      </c>
      <c r="C30" s="40">
        <v>230000</v>
      </c>
      <c r="D30" s="40">
        <v>250000</v>
      </c>
      <c r="E30" s="88">
        <f t="shared" si="1"/>
        <v>24072</v>
      </c>
      <c r="F30" s="88">
        <f t="shared" si="2"/>
        <v>12036</v>
      </c>
      <c r="G30" s="88">
        <f t="shared" si="3"/>
        <v>4152</v>
      </c>
      <c r="H30" s="88">
        <f t="shared" si="4"/>
        <v>2076</v>
      </c>
      <c r="I30" s="88">
        <f t="shared" si="5"/>
        <v>28224</v>
      </c>
      <c r="J30" s="88">
        <f t="shared" si="6"/>
        <v>14112</v>
      </c>
      <c r="K30" s="105">
        <f t="shared" si="8"/>
        <v>43920</v>
      </c>
      <c r="L30" s="105">
        <f t="shared" si="9"/>
        <v>21960</v>
      </c>
      <c r="M30" s="1"/>
      <c r="N30" s="9">
        <f t="shared" si="7"/>
        <v>12036</v>
      </c>
      <c r="O30" s="9">
        <f t="shared" si="10"/>
        <v>240000</v>
      </c>
    </row>
    <row r="31" spans="1:15">
      <c r="A31" s="36">
        <v>20</v>
      </c>
      <c r="B31" s="40">
        <v>260000</v>
      </c>
      <c r="C31" s="40">
        <v>250000</v>
      </c>
      <c r="D31" s="40">
        <v>270000</v>
      </c>
      <c r="E31" s="88">
        <f t="shared" si="1"/>
        <v>26078</v>
      </c>
      <c r="F31" s="88">
        <f t="shared" si="2"/>
        <v>13039</v>
      </c>
      <c r="G31" s="88">
        <f t="shared" si="3"/>
        <v>4498</v>
      </c>
      <c r="H31" s="88">
        <f t="shared" si="4"/>
        <v>2249</v>
      </c>
      <c r="I31" s="88">
        <f t="shared" si="5"/>
        <v>30576</v>
      </c>
      <c r="J31" s="88">
        <f t="shared" si="6"/>
        <v>15288</v>
      </c>
      <c r="K31" s="105">
        <f t="shared" si="8"/>
        <v>47580</v>
      </c>
      <c r="L31" s="105">
        <f t="shared" si="9"/>
        <v>23790</v>
      </c>
      <c r="M31" s="1"/>
      <c r="N31" s="9">
        <f t="shared" si="7"/>
        <v>13039</v>
      </c>
      <c r="O31" s="9">
        <f t="shared" si="10"/>
        <v>260000</v>
      </c>
    </row>
    <row r="32" spans="1:15">
      <c r="A32" s="36">
        <v>21</v>
      </c>
      <c r="B32" s="40">
        <v>280000</v>
      </c>
      <c r="C32" s="40">
        <v>270000</v>
      </c>
      <c r="D32" s="40">
        <v>290000</v>
      </c>
      <c r="E32" s="88">
        <f t="shared" si="1"/>
        <v>28084</v>
      </c>
      <c r="F32" s="88">
        <f t="shared" si="2"/>
        <v>14042</v>
      </c>
      <c r="G32" s="88">
        <f t="shared" si="3"/>
        <v>4844</v>
      </c>
      <c r="H32" s="88">
        <f t="shared" si="4"/>
        <v>2422</v>
      </c>
      <c r="I32" s="88">
        <f t="shared" si="5"/>
        <v>32928</v>
      </c>
      <c r="J32" s="88">
        <f t="shared" si="6"/>
        <v>16464</v>
      </c>
      <c r="K32" s="105">
        <f t="shared" si="8"/>
        <v>51240</v>
      </c>
      <c r="L32" s="105">
        <f t="shared" si="9"/>
        <v>25620</v>
      </c>
      <c r="M32" s="1"/>
      <c r="N32" s="9">
        <f t="shared" si="7"/>
        <v>14042</v>
      </c>
      <c r="O32" s="9">
        <f t="shared" si="10"/>
        <v>280000</v>
      </c>
    </row>
    <row r="33" spans="1:15">
      <c r="A33" s="36">
        <v>22</v>
      </c>
      <c r="B33" s="40">
        <v>300000</v>
      </c>
      <c r="C33" s="40">
        <v>290000</v>
      </c>
      <c r="D33" s="40">
        <v>310000</v>
      </c>
      <c r="E33" s="88">
        <f t="shared" si="1"/>
        <v>30090</v>
      </c>
      <c r="F33" s="88">
        <f t="shared" si="2"/>
        <v>15045</v>
      </c>
      <c r="G33" s="88">
        <f t="shared" si="3"/>
        <v>5190</v>
      </c>
      <c r="H33" s="88">
        <f t="shared" si="4"/>
        <v>2595</v>
      </c>
      <c r="I33" s="88">
        <f t="shared" si="5"/>
        <v>35280</v>
      </c>
      <c r="J33" s="88">
        <f t="shared" si="6"/>
        <v>17640</v>
      </c>
      <c r="K33" s="105">
        <f t="shared" si="8"/>
        <v>54900</v>
      </c>
      <c r="L33" s="105">
        <f t="shared" si="9"/>
        <v>27450</v>
      </c>
      <c r="M33" s="1"/>
      <c r="N33" s="9">
        <f t="shared" si="7"/>
        <v>15045</v>
      </c>
      <c r="O33" s="9">
        <f t="shared" si="10"/>
        <v>300000</v>
      </c>
    </row>
    <row r="34" spans="1:15">
      <c r="A34" s="36">
        <v>23</v>
      </c>
      <c r="B34" s="40">
        <v>320000</v>
      </c>
      <c r="C34" s="40">
        <v>310000</v>
      </c>
      <c r="D34" s="40">
        <v>330000</v>
      </c>
      <c r="E34" s="88">
        <f t="shared" si="1"/>
        <v>32096</v>
      </c>
      <c r="F34" s="88">
        <f t="shared" si="2"/>
        <v>16048</v>
      </c>
      <c r="G34" s="88">
        <f t="shared" si="3"/>
        <v>5536</v>
      </c>
      <c r="H34" s="88">
        <f t="shared" si="4"/>
        <v>2768</v>
      </c>
      <c r="I34" s="88">
        <f t="shared" si="5"/>
        <v>37632</v>
      </c>
      <c r="J34" s="88">
        <f t="shared" si="6"/>
        <v>18816</v>
      </c>
      <c r="K34" s="105">
        <f t="shared" si="8"/>
        <v>58560</v>
      </c>
      <c r="L34" s="105">
        <f t="shared" si="9"/>
        <v>29280</v>
      </c>
      <c r="M34" s="1"/>
      <c r="N34" s="9">
        <f t="shared" si="7"/>
        <v>16048</v>
      </c>
      <c r="O34" s="9">
        <f t="shared" si="10"/>
        <v>320000</v>
      </c>
    </row>
    <row r="35" spans="1:15">
      <c r="A35" s="36">
        <v>24</v>
      </c>
      <c r="B35" s="40">
        <v>340000</v>
      </c>
      <c r="C35" s="40">
        <v>330000</v>
      </c>
      <c r="D35" s="40">
        <v>350000</v>
      </c>
      <c r="E35" s="88">
        <f t="shared" si="1"/>
        <v>34102</v>
      </c>
      <c r="F35" s="88">
        <f t="shared" si="2"/>
        <v>17051</v>
      </c>
      <c r="G35" s="88">
        <f t="shared" si="3"/>
        <v>5882</v>
      </c>
      <c r="H35" s="88">
        <f t="shared" si="4"/>
        <v>2941</v>
      </c>
      <c r="I35" s="88">
        <f t="shared" si="5"/>
        <v>39984</v>
      </c>
      <c r="J35" s="88">
        <f t="shared" si="6"/>
        <v>19992</v>
      </c>
      <c r="K35" s="105">
        <f t="shared" si="8"/>
        <v>62220</v>
      </c>
      <c r="L35" s="105">
        <f t="shared" si="9"/>
        <v>31110</v>
      </c>
      <c r="M35" s="1"/>
      <c r="N35" s="9">
        <f t="shared" si="7"/>
        <v>17051</v>
      </c>
      <c r="O35" s="9">
        <f t="shared" si="10"/>
        <v>340000</v>
      </c>
    </row>
    <row r="36" spans="1:15">
      <c r="A36" s="36">
        <v>25</v>
      </c>
      <c r="B36" s="40">
        <v>360000</v>
      </c>
      <c r="C36" s="40">
        <v>350000</v>
      </c>
      <c r="D36" s="40">
        <v>370000</v>
      </c>
      <c r="E36" s="88">
        <f t="shared" si="1"/>
        <v>36108</v>
      </c>
      <c r="F36" s="88">
        <f t="shared" si="2"/>
        <v>18054</v>
      </c>
      <c r="G36" s="88">
        <f t="shared" si="3"/>
        <v>6228</v>
      </c>
      <c r="H36" s="88">
        <f t="shared" si="4"/>
        <v>3114</v>
      </c>
      <c r="I36" s="88">
        <f t="shared" si="5"/>
        <v>42336</v>
      </c>
      <c r="J36" s="88">
        <f t="shared" si="6"/>
        <v>21168</v>
      </c>
      <c r="K36" s="105">
        <f t="shared" si="8"/>
        <v>65880</v>
      </c>
      <c r="L36" s="105">
        <f t="shared" si="9"/>
        <v>32940</v>
      </c>
      <c r="M36" s="1"/>
      <c r="N36" s="9">
        <f t="shared" si="7"/>
        <v>18054</v>
      </c>
      <c r="O36" s="9">
        <f t="shared" si="10"/>
        <v>360000</v>
      </c>
    </row>
    <row r="37" spans="1:15">
      <c r="A37" s="36">
        <v>26</v>
      </c>
      <c r="B37" s="40">
        <v>380000</v>
      </c>
      <c r="C37" s="40">
        <v>370000</v>
      </c>
      <c r="D37" s="40">
        <v>395000</v>
      </c>
      <c r="E37" s="88">
        <f t="shared" si="1"/>
        <v>38114</v>
      </c>
      <c r="F37" s="88">
        <f t="shared" si="2"/>
        <v>19057</v>
      </c>
      <c r="G37" s="88">
        <f t="shared" si="3"/>
        <v>6574</v>
      </c>
      <c r="H37" s="88">
        <f t="shared" si="4"/>
        <v>3287</v>
      </c>
      <c r="I37" s="88">
        <f t="shared" si="5"/>
        <v>44688</v>
      </c>
      <c r="J37" s="88">
        <f t="shared" si="6"/>
        <v>22344</v>
      </c>
      <c r="K37" s="105">
        <f t="shared" si="8"/>
        <v>69540</v>
      </c>
      <c r="L37" s="105">
        <f t="shared" si="9"/>
        <v>34770</v>
      </c>
      <c r="M37" s="1"/>
      <c r="N37" s="9">
        <f t="shared" si="7"/>
        <v>19057</v>
      </c>
      <c r="O37" s="9">
        <f t="shared" si="10"/>
        <v>380000</v>
      </c>
    </row>
    <row r="38" spans="1:15">
      <c r="A38" s="36">
        <v>27</v>
      </c>
      <c r="B38" s="40">
        <v>410000</v>
      </c>
      <c r="C38" s="40">
        <v>395000</v>
      </c>
      <c r="D38" s="40">
        <v>425000</v>
      </c>
      <c r="E38" s="88">
        <f t="shared" si="1"/>
        <v>41123</v>
      </c>
      <c r="F38" s="88">
        <f t="shared" si="2"/>
        <v>20561.5</v>
      </c>
      <c r="G38" s="88">
        <f t="shared" si="3"/>
        <v>7093</v>
      </c>
      <c r="H38" s="88">
        <f t="shared" si="4"/>
        <v>3546.5</v>
      </c>
      <c r="I38" s="88">
        <f t="shared" si="5"/>
        <v>48216</v>
      </c>
      <c r="J38" s="88">
        <f t="shared" si="6"/>
        <v>24108</v>
      </c>
      <c r="K38" s="105">
        <f t="shared" si="8"/>
        <v>75030</v>
      </c>
      <c r="L38" s="105">
        <f t="shared" si="9"/>
        <v>37515</v>
      </c>
      <c r="M38" s="1"/>
      <c r="N38" s="9">
        <f t="shared" si="7"/>
        <v>20561</v>
      </c>
      <c r="O38" s="9">
        <f t="shared" si="10"/>
        <v>410000</v>
      </c>
    </row>
    <row r="39" spans="1:15">
      <c r="A39" s="36">
        <v>28</v>
      </c>
      <c r="B39" s="40">
        <v>440000</v>
      </c>
      <c r="C39" s="40">
        <v>425000</v>
      </c>
      <c r="D39" s="40">
        <v>455000</v>
      </c>
      <c r="E39" s="88">
        <f t="shared" si="1"/>
        <v>44132</v>
      </c>
      <c r="F39" s="88">
        <f t="shared" si="2"/>
        <v>22066</v>
      </c>
      <c r="G39" s="88">
        <f t="shared" si="3"/>
        <v>7612</v>
      </c>
      <c r="H39" s="88">
        <f t="shared" si="4"/>
        <v>3806</v>
      </c>
      <c r="I39" s="88">
        <f t="shared" si="5"/>
        <v>51744</v>
      </c>
      <c r="J39" s="88">
        <f t="shared" si="6"/>
        <v>25872</v>
      </c>
      <c r="K39" s="105">
        <f t="shared" si="8"/>
        <v>80520</v>
      </c>
      <c r="L39" s="105">
        <f t="shared" si="9"/>
        <v>40260</v>
      </c>
      <c r="M39" s="1"/>
      <c r="N39" s="9">
        <f t="shared" si="7"/>
        <v>22066</v>
      </c>
      <c r="O39" s="9">
        <f t="shared" si="10"/>
        <v>440000</v>
      </c>
    </row>
    <row r="40" spans="1:15">
      <c r="A40" s="36">
        <v>29</v>
      </c>
      <c r="B40" s="40">
        <v>470000</v>
      </c>
      <c r="C40" s="40">
        <v>455000</v>
      </c>
      <c r="D40" s="40">
        <v>485000</v>
      </c>
      <c r="E40" s="88">
        <f t="shared" si="1"/>
        <v>47141</v>
      </c>
      <c r="F40" s="88">
        <f t="shared" si="2"/>
        <v>23570.5</v>
      </c>
      <c r="G40" s="88">
        <f t="shared" si="3"/>
        <v>8131</v>
      </c>
      <c r="H40" s="88">
        <f t="shared" si="4"/>
        <v>4065.5</v>
      </c>
      <c r="I40" s="88">
        <f t="shared" si="5"/>
        <v>55272</v>
      </c>
      <c r="J40" s="88">
        <f t="shared" si="6"/>
        <v>27636</v>
      </c>
      <c r="K40" s="105">
        <f t="shared" si="8"/>
        <v>86010</v>
      </c>
      <c r="L40" s="105">
        <f t="shared" si="9"/>
        <v>43005</v>
      </c>
      <c r="M40" s="1"/>
      <c r="N40" s="9">
        <f t="shared" si="7"/>
        <v>23570</v>
      </c>
      <c r="O40" s="9">
        <f t="shared" si="10"/>
        <v>470000</v>
      </c>
    </row>
    <row r="41" spans="1:15">
      <c r="A41" s="36">
        <v>30</v>
      </c>
      <c r="B41" s="40">
        <v>500000</v>
      </c>
      <c r="C41" s="40">
        <v>485000</v>
      </c>
      <c r="D41" s="40">
        <v>515000</v>
      </c>
      <c r="E41" s="88">
        <f t="shared" si="1"/>
        <v>50150</v>
      </c>
      <c r="F41" s="88">
        <f t="shared" si="2"/>
        <v>25075</v>
      </c>
      <c r="G41" s="88">
        <f t="shared" si="3"/>
        <v>8650</v>
      </c>
      <c r="H41" s="88">
        <f t="shared" si="4"/>
        <v>4325</v>
      </c>
      <c r="I41" s="88">
        <f t="shared" si="5"/>
        <v>58800</v>
      </c>
      <c r="J41" s="88">
        <f t="shared" si="6"/>
        <v>29400</v>
      </c>
      <c r="K41" s="105">
        <f t="shared" si="8"/>
        <v>91500</v>
      </c>
      <c r="L41" s="105">
        <f t="shared" si="9"/>
        <v>45750</v>
      </c>
      <c r="M41" s="1"/>
      <c r="N41" s="9">
        <f t="shared" si="7"/>
        <v>25075</v>
      </c>
      <c r="O41" s="9">
        <f t="shared" si="10"/>
        <v>500000</v>
      </c>
    </row>
    <row r="42" spans="1:15">
      <c r="A42" s="36">
        <v>31</v>
      </c>
      <c r="B42" s="40">
        <v>530000</v>
      </c>
      <c r="C42" s="40">
        <v>515000</v>
      </c>
      <c r="D42" s="40">
        <v>545000</v>
      </c>
      <c r="E42" s="88">
        <f t="shared" si="1"/>
        <v>53159</v>
      </c>
      <c r="F42" s="88">
        <f t="shared" si="2"/>
        <v>26579.5</v>
      </c>
      <c r="G42" s="88">
        <f t="shared" si="3"/>
        <v>9169</v>
      </c>
      <c r="H42" s="88">
        <f t="shared" si="4"/>
        <v>4584.5</v>
      </c>
      <c r="I42" s="88">
        <f t="shared" si="5"/>
        <v>62328</v>
      </c>
      <c r="J42" s="88">
        <f t="shared" si="6"/>
        <v>31164</v>
      </c>
      <c r="K42" s="105">
        <f t="shared" si="8"/>
        <v>96990</v>
      </c>
      <c r="L42" s="105">
        <f t="shared" si="9"/>
        <v>48495</v>
      </c>
      <c r="M42" s="1"/>
      <c r="N42" s="9">
        <f t="shared" si="7"/>
        <v>26579</v>
      </c>
      <c r="O42" s="9">
        <f t="shared" si="10"/>
        <v>530000</v>
      </c>
    </row>
    <row r="43" spans="1:15">
      <c r="A43" s="36">
        <v>32</v>
      </c>
      <c r="B43" s="40">
        <v>560000</v>
      </c>
      <c r="C43" s="40">
        <v>545000</v>
      </c>
      <c r="D43" s="40">
        <v>575000</v>
      </c>
      <c r="E43" s="88">
        <f t="shared" si="1"/>
        <v>56168</v>
      </c>
      <c r="F43" s="88">
        <f t="shared" si="2"/>
        <v>28084</v>
      </c>
      <c r="G43" s="88">
        <f t="shared" si="3"/>
        <v>9688</v>
      </c>
      <c r="H43" s="88">
        <f t="shared" si="4"/>
        <v>4844</v>
      </c>
      <c r="I43" s="88">
        <f t="shared" si="5"/>
        <v>65856</v>
      </c>
      <c r="J43" s="88">
        <f t="shared" si="6"/>
        <v>32928</v>
      </c>
      <c r="K43" s="105">
        <f t="shared" si="8"/>
        <v>102480</v>
      </c>
      <c r="L43" s="105">
        <f t="shared" si="9"/>
        <v>51240</v>
      </c>
      <c r="M43" s="1"/>
      <c r="N43" s="9">
        <f t="shared" si="7"/>
        <v>28084</v>
      </c>
      <c r="O43" s="9">
        <f t="shared" si="10"/>
        <v>560000</v>
      </c>
    </row>
    <row r="44" spans="1:15">
      <c r="A44" s="36">
        <v>33</v>
      </c>
      <c r="B44" s="40">
        <v>590000</v>
      </c>
      <c r="C44" s="40">
        <v>575000</v>
      </c>
      <c r="D44" s="40">
        <v>605000</v>
      </c>
      <c r="E44" s="88">
        <f t="shared" si="1"/>
        <v>59177</v>
      </c>
      <c r="F44" s="88">
        <f t="shared" si="2"/>
        <v>29588.5</v>
      </c>
      <c r="G44" s="88">
        <f t="shared" si="3"/>
        <v>10207</v>
      </c>
      <c r="H44" s="88">
        <f t="shared" si="4"/>
        <v>5103.5</v>
      </c>
      <c r="I44" s="88">
        <f t="shared" si="5"/>
        <v>69384</v>
      </c>
      <c r="J44" s="88">
        <f t="shared" si="6"/>
        <v>34692</v>
      </c>
      <c r="K44" s="105">
        <f t="shared" si="8"/>
        <v>107970</v>
      </c>
      <c r="L44" s="105">
        <f t="shared" si="9"/>
        <v>53985</v>
      </c>
      <c r="M44" s="1"/>
      <c r="N44" s="9">
        <f t="shared" si="7"/>
        <v>29588</v>
      </c>
      <c r="O44" s="9">
        <f t="shared" si="10"/>
        <v>590000</v>
      </c>
    </row>
    <row r="45" spans="1:15">
      <c r="A45" s="36">
        <v>34</v>
      </c>
      <c r="B45" s="40">
        <v>620000</v>
      </c>
      <c r="C45" s="40">
        <v>605000</v>
      </c>
      <c r="D45" s="40">
        <v>635000</v>
      </c>
      <c r="E45" s="88">
        <f t="shared" si="1"/>
        <v>62186</v>
      </c>
      <c r="F45" s="88">
        <f t="shared" si="2"/>
        <v>31093</v>
      </c>
      <c r="G45" s="88">
        <f t="shared" si="3"/>
        <v>10726</v>
      </c>
      <c r="H45" s="88">
        <f t="shared" si="4"/>
        <v>5363</v>
      </c>
      <c r="I45" s="88">
        <f t="shared" si="5"/>
        <v>72912</v>
      </c>
      <c r="J45" s="88">
        <f t="shared" si="6"/>
        <v>36456</v>
      </c>
      <c r="K45" s="105">
        <f t="shared" si="8"/>
        <v>113460</v>
      </c>
      <c r="L45" s="105">
        <f t="shared" si="9"/>
        <v>56730</v>
      </c>
      <c r="M45" s="1"/>
      <c r="N45" s="9">
        <f t="shared" si="7"/>
        <v>31093</v>
      </c>
      <c r="O45" s="9">
        <f t="shared" si="10"/>
        <v>620000</v>
      </c>
    </row>
    <row r="46" spans="1:15">
      <c r="A46" s="36">
        <v>35</v>
      </c>
      <c r="B46" s="40">
        <v>650000</v>
      </c>
      <c r="C46" s="40">
        <v>635000</v>
      </c>
      <c r="D46" s="40">
        <v>665000</v>
      </c>
      <c r="E46" s="88">
        <f t="shared" si="1"/>
        <v>65195</v>
      </c>
      <c r="F46" s="88">
        <f t="shared" si="2"/>
        <v>32597.5</v>
      </c>
      <c r="G46" s="88">
        <f t="shared" si="3"/>
        <v>11245</v>
      </c>
      <c r="H46" s="88">
        <f t="shared" si="4"/>
        <v>5622.5</v>
      </c>
      <c r="I46" s="88">
        <f t="shared" si="5"/>
        <v>76440</v>
      </c>
      <c r="J46" s="88">
        <f t="shared" si="6"/>
        <v>38220</v>
      </c>
      <c r="K46" s="97"/>
      <c r="L46" s="92"/>
      <c r="M46" s="1"/>
      <c r="N46" s="9">
        <f t="shared" si="7"/>
        <v>32597</v>
      </c>
      <c r="O46" s="9">
        <f t="shared" si="10"/>
        <v>650000</v>
      </c>
    </row>
    <row r="47" spans="1:15">
      <c r="A47" s="36">
        <v>36</v>
      </c>
      <c r="B47" s="40">
        <v>680000</v>
      </c>
      <c r="C47" s="40">
        <v>665000</v>
      </c>
      <c r="D47" s="40">
        <v>695000</v>
      </c>
      <c r="E47" s="88">
        <f t="shared" si="1"/>
        <v>68204</v>
      </c>
      <c r="F47" s="88">
        <f t="shared" si="2"/>
        <v>34102</v>
      </c>
      <c r="G47" s="88">
        <f t="shared" si="3"/>
        <v>11764</v>
      </c>
      <c r="H47" s="88">
        <f t="shared" si="4"/>
        <v>5882</v>
      </c>
      <c r="I47" s="88">
        <f t="shared" si="5"/>
        <v>79968</v>
      </c>
      <c r="J47" s="88">
        <f t="shared" si="6"/>
        <v>39984</v>
      </c>
      <c r="K47" s="98"/>
      <c r="L47" s="92"/>
      <c r="M47" s="1"/>
      <c r="N47" s="9">
        <f t="shared" si="7"/>
        <v>34102</v>
      </c>
      <c r="O47" s="9">
        <f t="shared" si="10"/>
        <v>680000</v>
      </c>
    </row>
    <row r="48" spans="1:15">
      <c r="A48" s="36">
        <v>37</v>
      </c>
      <c r="B48" s="40">
        <v>710000</v>
      </c>
      <c r="C48" s="40">
        <v>695000</v>
      </c>
      <c r="D48" s="40">
        <v>730000</v>
      </c>
      <c r="E48" s="88">
        <f t="shared" si="1"/>
        <v>71213</v>
      </c>
      <c r="F48" s="88">
        <f t="shared" si="2"/>
        <v>35606.5</v>
      </c>
      <c r="G48" s="88">
        <f t="shared" si="3"/>
        <v>12283</v>
      </c>
      <c r="H48" s="88">
        <f t="shared" si="4"/>
        <v>6141.5</v>
      </c>
      <c r="I48" s="88">
        <f t="shared" si="5"/>
        <v>83496</v>
      </c>
      <c r="J48" s="88">
        <f t="shared" si="6"/>
        <v>41748</v>
      </c>
      <c r="K48" s="98"/>
      <c r="L48" s="92"/>
      <c r="M48" s="1"/>
      <c r="N48" s="9">
        <f t="shared" si="7"/>
        <v>35606</v>
      </c>
      <c r="O48" s="9">
        <f t="shared" si="10"/>
        <v>710000</v>
      </c>
    </row>
    <row r="49" spans="1:15">
      <c r="A49" s="36">
        <v>38</v>
      </c>
      <c r="B49" s="40">
        <v>750000</v>
      </c>
      <c r="C49" s="40">
        <v>730000</v>
      </c>
      <c r="D49" s="40">
        <v>770000</v>
      </c>
      <c r="E49" s="88">
        <f t="shared" si="1"/>
        <v>75225</v>
      </c>
      <c r="F49" s="88">
        <f t="shared" si="2"/>
        <v>37612.5</v>
      </c>
      <c r="G49" s="88">
        <f t="shared" si="3"/>
        <v>12975</v>
      </c>
      <c r="H49" s="88">
        <f t="shared" si="4"/>
        <v>6487.5</v>
      </c>
      <c r="I49" s="88">
        <f t="shared" si="5"/>
        <v>88200</v>
      </c>
      <c r="J49" s="88">
        <f t="shared" si="6"/>
        <v>44100</v>
      </c>
      <c r="K49" s="98"/>
      <c r="L49" s="92"/>
      <c r="M49" s="1"/>
      <c r="N49" s="9">
        <f t="shared" si="7"/>
        <v>37612</v>
      </c>
      <c r="O49" s="9">
        <f t="shared" si="10"/>
        <v>750000</v>
      </c>
    </row>
    <row r="50" spans="1:15">
      <c r="A50" s="36">
        <v>39</v>
      </c>
      <c r="B50" s="40">
        <v>790000</v>
      </c>
      <c r="C50" s="40">
        <v>770000</v>
      </c>
      <c r="D50" s="40">
        <v>810000</v>
      </c>
      <c r="E50" s="88">
        <f t="shared" si="1"/>
        <v>79237</v>
      </c>
      <c r="F50" s="88">
        <f t="shared" si="2"/>
        <v>39618.5</v>
      </c>
      <c r="G50" s="88">
        <f t="shared" si="3"/>
        <v>13667</v>
      </c>
      <c r="H50" s="88">
        <f t="shared" si="4"/>
        <v>6833.5</v>
      </c>
      <c r="I50" s="88">
        <f t="shared" si="5"/>
        <v>92904</v>
      </c>
      <c r="J50" s="88">
        <f t="shared" si="6"/>
        <v>46452</v>
      </c>
      <c r="K50" s="98"/>
      <c r="L50" s="92"/>
      <c r="M50" s="1"/>
      <c r="N50" s="9">
        <f t="shared" si="7"/>
        <v>39618</v>
      </c>
      <c r="O50" s="9">
        <f t="shared" si="10"/>
        <v>790000</v>
      </c>
    </row>
    <row r="51" spans="1:15">
      <c r="A51" s="36">
        <v>40</v>
      </c>
      <c r="B51" s="40">
        <v>830000</v>
      </c>
      <c r="C51" s="40">
        <v>810000</v>
      </c>
      <c r="D51" s="40">
        <v>855000</v>
      </c>
      <c r="E51" s="88">
        <f t="shared" si="1"/>
        <v>83249</v>
      </c>
      <c r="F51" s="88">
        <f t="shared" si="2"/>
        <v>41624.5</v>
      </c>
      <c r="G51" s="88">
        <f t="shared" si="3"/>
        <v>14359</v>
      </c>
      <c r="H51" s="88">
        <f t="shared" si="4"/>
        <v>7179.5</v>
      </c>
      <c r="I51" s="88">
        <f t="shared" si="5"/>
        <v>97608</v>
      </c>
      <c r="J51" s="88">
        <f t="shared" si="6"/>
        <v>48804</v>
      </c>
      <c r="K51" s="98"/>
      <c r="L51" s="92"/>
      <c r="M51" s="1"/>
      <c r="N51" s="9">
        <f t="shared" si="7"/>
        <v>41624</v>
      </c>
      <c r="O51" s="9">
        <f t="shared" si="10"/>
        <v>830000</v>
      </c>
    </row>
    <row r="52" spans="1:15">
      <c r="A52" s="36">
        <v>41</v>
      </c>
      <c r="B52" s="40">
        <v>880000</v>
      </c>
      <c r="C52" s="40">
        <v>855000</v>
      </c>
      <c r="D52" s="40">
        <v>905000</v>
      </c>
      <c r="E52" s="88">
        <f t="shared" si="1"/>
        <v>88264</v>
      </c>
      <c r="F52" s="88">
        <f t="shared" si="2"/>
        <v>44132</v>
      </c>
      <c r="G52" s="88">
        <f t="shared" si="3"/>
        <v>15224</v>
      </c>
      <c r="H52" s="88">
        <f t="shared" si="4"/>
        <v>7612</v>
      </c>
      <c r="I52" s="88">
        <f t="shared" si="5"/>
        <v>103488</v>
      </c>
      <c r="J52" s="88">
        <f t="shared" si="6"/>
        <v>51744</v>
      </c>
      <c r="K52" s="98"/>
      <c r="L52" s="92"/>
      <c r="M52" s="1"/>
      <c r="N52" s="9">
        <f t="shared" si="7"/>
        <v>44132</v>
      </c>
      <c r="O52" s="9">
        <f t="shared" si="10"/>
        <v>880000</v>
      </c>
    </row>
    <row r="53" spans="1:15">
      <c r="A53" s="36">
        <v>42</v>
      </c>
      <c r="B53" s="40">
        <v>930000</v>
      </c>
      <c r="C53" s="40">
        <v>905000</v>
      </c>
      <c r="D53" s="40">
        <v>955000</v>
      </c>
      <c r="E53" s="88">
        <f t="shared" si="1"/>
        <v>93279</v>
      </c>
      <c r="F53" s="88">
        <f t="shared" si="2"/>
        <v>46639.5</v>
      </c>
      <c r="G53" s="88">
        <f t="shared" si="3"/>
        <v>16089</v>
      </c>
      <c r="H53" s="88">
        <f t="shared" si="4"/>
        <v>8044.5</v>
      </c>
      <c r="I53" s="88">
        <f t="shared" si="5"/>
        <v>109368</v>
      </c>
      <c r="J53" s="88">
        <f t="shared" si="6"/>
        <v>54684</v>
      </c>
      <c r="K53" s="98"/>
      <c r="L53" s="92"/>
      <c r="M53" s="1"/>
      <c r="N53" s="9">
        <f t="shared" si="7"/>
        <v>46639</v>
      </c>
      <c r="O53" s="9">
        <f t="shared" si="10"/>
        <v>930000</v>
      </c>
    </row>
    <row r="54" spans="1:15">
      <c r="A54" s="36">
        <v>43</v>
      </c>
      <c r="B54" s="40">
        <v>980000</v>
      </c>
      <c r="C54" s="40">
        <v>955000</v>
      </c>
      <c r="D54" s="40">
        <v>1005000</v>
      </c>
      <c r="E54" s="88">
        <f t="shared" si="1"/>
        <v>98294</v>
      </c>
      <c r="F54" s="88">
        <f t="shared" si="2"/>
        <v>49147</v>
      </c>
      <c r="G54" s="88">
        <f t="shared" si="3"/>
        <v>16954</v>
      </c>
      <c r="H54" s="88">
        <f t="shared" si="4"/>
        <v>8477</v>
      </c>
      <c r="I54" s="88">
        <f t="shared" si="5"/>
        <v>115248</v>
      </c>
      <c r="J54" s="88">
        <f t="shared" si="6"/>
        <v>57624</v>
      </c>
      <c r="K54" s="98"/>
      <c r="L54" s="92"/>
      <c r="M54" s="1"/>
      <c r="N54" s="9">
        <f t="shared" si="7"/>
        <v>49147</v>
      </c>
      <c r="O54" s="9">
        <f t="shared" si="10"/>
        <v>980000</v>
      </c>
    </row>
    <row r="55" spans="1:15">
      <c r="A55" s="36">
        <v>44</v>
      </c>
      <c r="B55" s="43">
        <v>1030000</v>
      </c>
      <c r="C55" s="44">
        <v>1005000</v>
      </c>
      <c r="D55" s="44">
        <v>1055000</v>
      </c>
      <c r="E55" s="88">
        <f t="shared" si="1"/>
        <v>103309</v>
      </c>
      <c r="F55" s="88">
        <f t="shared" si="2"/>
        <v>51654.5</v>
      </c>
      <c r="G55" s="88">
        <f t="shared" si="3"/>
        <v>17819</v>
      </c>
      <c r="H55" s="88">
        <f t="shared" si="4"/>
        <v>8909.5</v>
      </c>
      <c r="I55" s="88">
        <f t="shared" si="5"/>
        <v>121128</v>
      </c>
      <c r="J55" s="88">
        <f t="shared" si="6"/>
        <v>60564</v>
      </c>
      <c r="K55" s="98"/>
      <c r="L55" s="92"/>
      <c r="M55" s="1"/>
      <c r="N55" s="9">
        <f t="shared" si="7"/>
        <v>51654</v>
      </c>
      <c r="O55" s="9">
        <f t="shared" si="10"/>
        <v>1030000</v>
      </c>
    </row>
    <row r="56" spans="1:15">
      <c r="A56" s="36">
        <v>45</v>
      </c>
      <c r="B56" s="43">
        <v>1090000</v>
      </c>
      <c r="C56" s="44">
        <v>1055000</v>
      </c>
      <c r="D56" s="44">
        <v>1115000</v>
      </c>
      <c r="E56" s="88">
        <f t="shared" si="1"/>
        <v>109327</v>
      </c>
      <c r="F56" s="88">
        <f t="shared" si="2"/>
        <v>54663.5</v>
      </c>
      <c r="G56" s="88">
        <f t="shared" si="3"/>
        <v>18857</v>
      </c>
      <c r="H56" s="88">
        <f t="shared" si="4"/>
        <v>9428.5</v>
      </c>
      <c r="I56" s="88">
        <f t="shared" si="5"/>
        <v>128184</v>
      </c>
      <c r="J56" s="88">
        <f t="shared" si="6"/>
        <v>64092</v>
      </c>
      <c r="K56" s="98"/>
      <c r="L56" s="92"/>
      <c r="M56" s="1"/>
      <c r="N56" s="9">
        <f t="shared" si="7"/>
        <v>54663</v>
      </c>
      <c r="O56" s="9">
        <f t="shared" si="10"/>
        <v>1090000</v>
      </c>
    </row>
    <row r="57" spans="1:15">
      <c r="A57" s="36">
        <v>46</v>
      </c>
      <c r="B57" s="43">
        <v>1150000</v>
      </c>
      <c r="C57" s="44">
        <v>1115000</v>
      </c>
      <c r="D57" s="44">
        <v>1175000</v>
      </c>
      <c r="E57" s="88">
        <f t="shared" si="1"/>
        <v>115345</v>
      </c>
      <c r="F57" s="88">
        <f t="shared" si="2"/>
        <v>57672.5</v>
      </c>
      <c r="G57" s="88">
        <f t="shared" si="3"/>
        <v>19895</v>
      </c>
      <c r="H57" s="88">
        <f t="shared" si="4"/>
        <v>9947.5</v>
      </c>
      <c r="I57" s="88">
        <f t="shared" si="5"/>
        <v>135240</v>
      </c>
      <c r="J57" s="88">
        <f t="shared" si="6"/>
        <v>67620</v>
      </c>
      <c r="K57" s="98"/>
      <c r="L57" s="92"/>
      <c r="M57" s="1"/>
      <c r="N57" s="9">
        <f t="shared" si="7"/>
        <v>57672</v>
      </c>
      <c r="O57" s="9">
        <f t="shared" si="10"/>
        <v>1150000</v>
      </c>
    </row>
    <row r="58" spans="1:15">
      <c r="A58" s="36">
        <v>47</v>
      </c>
      <c r="B58" s="43">
        <v>1210000</v>
      </c>
      <c r="C58" s="44">
        <v>1175000</v>
      </c>
      <c r="D58" s="44">
        <v>1235000</v>
      </c>
      <c r="E58" s="88">
        <f t="shared" si="1"/>
        <v>121363</v>
      </c>
      <c r="F58" s="88">
        <f t="shared" si="2"/>
        <v>60681.5</v>
      </c>
      <c r="G58" s="88">
        <f t="shared" si="3"/>
        <v>20933</v>
      </c>
      <c r="H58" s="88">
        <f t="shared" si="4"/>
        <v>10466.5</v>
      </c>
      <c r="I58" s="88">
        <f t="shared" si="5"/>
        <v>142296</v>
      </c>
      <c r="J58" s="88">
        <f t="shared" si="6"/>
        <v>71148</v>
      </c>
      <c r="K58" s="98"/>
      <c r="L58" s="92"/>
      <c r="M58" s="1"/>
      <c r="N58" s="9">
        <f t="shared" si="7"/>
        <v>60681</v>
      </c>
      <c r="O58" s="9">
        <f t="shared" si="10"/>
        <v>1210000</v>
      </c>
    </row>
    <row r="59" spans="1:15">
      <c r="A59" s="36">
        <v>48</v>
      </c>
      <c r="B59" s="43">
        <v>1270000</v>
      </c>
      <c r="C59" s="44">
        <v>1235000</v>
      </c>
      <c r="D59" s="44">
        <v>1295000</v>
      </c>
      <c r="E59" s="94">
        <f t="shared" si="1"/>
        <v>127381</v>
      </c>
      <c r="F59" s="94">
        <f t="shared" si="2"/>
        <v>63690.5</v>
      </c>
      <c r="G59" s="94">
        <f t="shared" si="3"/>
        <v>21971</v>
      </c>
      <c r="H59" s="94">
        <f t="shared" si="4"/>
        <v>10985.5</v>
      </c>
      <c r="I59" s="94">
        <f t="shared" si="5"/>
        <v>149352</v>
      </c>
      <c r="J59" s="94">
        <f t="shared" si="6"/>
        <v>74676</v>
      </c>
      <c r="K59" s="92"/>
      <c r="L59" s="92"/>
      <c r="M59" s="1"/>
      <c r="N59" s="9">
        <f t="shared" si="7"/>
        <v>63690</v>
      </c>
      <c r="O59" s="9">
        <f t="shared" si="10"/>
        <v>1270000</v>
      </c>
    </row>
    <row r="60" spans="1:15">
      <c r="A60" s="36">
        <v>49</v>
      </c>
      <c r="B60" s="43">
        <v>1330000</v>
      </c>
      <c r="C60" s="44">
        <v>1295000</v>
      </c>
      <c r="D60" s="44">
        <v>1355000</v>
      </c>
      <c r="E60" s="94">
        <f t="shared" si="1"/>
        <v>133399</v>
      </c>
      <c r="F60" s="94">
        <f t="shared" si="2"/>
        <v>66699.5</v>
      </c>
      <c r="G60" s="94">
        <f t="shared" si="3"/>
        <v>23009</v>
      </c>
      <c r="H60" s="94">
        <f t="shared" si="4"/>
        <v>11504.5</v>
      </c>
      <c r="I60" s="94">
        <f t="shared" si="5"/>
        <v>156408</v>
      </c>
      <c r="J60" s="94">
        <f t="shared" si="6"/>
        <v>78204</v>
      </c>
      <c r="K60" s="92"/>
      <c r="L60" s="92"/>
      <c r="M60" s="1"/>
      <c r="N60" s="9">
        <f t="shared" si="7"/>
        <v>66699</v>
      </c>
      <c r="O60" s="9">
        <f t="shared" si="10"/>
        <v>1330000</v>
      </c>
    </row>
    <row r="61" spans="1:15">
      <c r="A61" s="36">
        <v>50</v>
      </c>
      <c r="B61" s="43">
        <v>1390000</v>
      </c>
      <c r="C61" s="44">
        <v>1355000</v>
      </c>
      <c r="D61" s="44"/>
      <c r="E61" s="94">
        <f t="shared" si="1"/>
        <v>139417</v>
      </c>
      <c r="F61" s="94">
        <f t="shared" si="2"/>
        <v>69708.5</v>
      </c>
      <c r="G61" s="94">
        <f t="shared" si="3"/>
        <v>24047</v>
      </c>
      <c r="H61" s="94">
        <f t="shared" si="4"/>
        <v>12023.5</v>
      </c>
      <c r="I61" s="94">
        <f t="shared" si="5"/>
        <v>163464</v>
      </c>
      <c r="J61" s="94">
        <f t="shared" si="6"/>
        <v>81732</v>
      </c>
      <c r="K61" s="92"/>
      <c r="L61" s="92"/>
      <c r="M61" s="1"/>
      <c r="N61" s="9">
        <f t="shared" si="7"/>
        <v>69708</v>
      </c>
      <c r="O61" s="9">
        <f t="shared" si="10"/>
        <v>1390000</v>
      </c>
    </row>
    <row r="62" spans="1:15">
      <c r="A62" s="89"/>
      <c r="B62" s="90"/>
      <c r="C62" s="91"/>
      <c r="D62" s="91"/>
      <c r="E62" s="92"/>
      <c r="F62" s="92"/>
      <c r="G62" s="92"/>
      <c r="H62" s="92"/>
      <c r="I62" s="92"/>
      <c r="J62" s="92"/>
      <c r="K62" s="92"/>
      <c r="L62" s="92"/>
      <c r="M62" s="1"/>
      <c r="N62" s="93"/>
      <c r="O62" s="93"/>
    </row>
    <row r="63" spans="1: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1"/>
      <c r="N63" s="8"/>
      <c r="O63" s="1"/>
    </row>
    <row r="64" spans="1: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1"/>
      <c r="N64" s="8"/>
      <c r="O64" s="1"/>
    </row>
  </sheetData>
  <sheetProtection sheet="1" objects="1" scenarios="1"/>
  <mergeCells count="13">
    <mergeCell ref="K3:L4"/>
    <mergeCell ref="I8:I10"/>
    <mergeCell ref="J8:J10"/>
    <mergeCell ref="A6:D7"/>
    <mergeCell ref="E6:F7"/>
    <mergeCell ref="G6:J7"/>
    <mergeCell ref="A8:A11"/>
    <mergeCell ref="B8:B11"/>
    <mergeCell ref="C8:D10"/>
    <mergeCell ref="E8:E10"/>
    <mergeCell ref="F8:F10"/>
    <mergeCell ref="G8:G10"/>
    <mergeCell ref="H8:H10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使い方</vt:lpstr>
      <vt:lpstr>社会保険料診断</vt:lpstr>
      <vt:lpstr>所得税診断</vt:lpstr>
      <vt:lpstr>源泉徴収税額</vt:lpstr>
      <vt:lpstr>健康保険料率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木村裕一</cp:lastModifiedBy>
  <cp:lastPrinted>2012-11-13T00:58:41Z</cp:lastPrinted>
  <dcterms:created xsi:type="dcterms:W3CDTF">2012-11-12T00:59:59Z</dcterms:created>
  <dcterms:modified xsi:type="dcterms:W3CDTF">2019-10-03T02:15:08Z</dcterms:modified>
</cp:coreProperties>
</file>